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ATA PINDAHAN\2021\Pengendalian dan Evaluasi Renja PD dan RKPD\TRIWULAN IV\"/>
    </mc:Choice>
  </mc:AlternateContent>
  <bookViews>
    <workbookView xWindow="0" yWindow="0" windowWidth="20640" windowHeight="11760"/>
  </bookViews>
  <sheets>
    <sheet name="Bag Organisasi" sheetId="1" r:id="rId1"/>
  </sheets>
  <definedNames>
    <definedName name="_xlnm.Print_Area" localSheetId="0">'Bag Organisasi'!$A$1:$AM$39</definedName>
    <definedName name="_xlnm.Print_Titles" localSheetId="0">'Bag Organisasi'!$7:$12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8" i="1" l="1"/>
  <c r="X17" i="1"/>
  <c r="X16" i="1"/>
  <c r="Y15" i="1"/>
  <c r="Y13" i="1" s="1"/>
  <c r="X15" i="1"/>
  <c r="X14" i="1"/>
  <c r="X13" i="1"/>
  <c r="Q13" i="1" l="1"/>
  <c r="V15" i="1"/>
  <c r="V13" i="1" s="1"/>
  <c r="U18" i="1"/>
  <c r="U17" i="1"/>
  <c r="U16" i="1"/>
  <c r="U15" i="1"/>
  <c r="U14" i="1"/>
  <c r="R18" i="1"/>
  <c r="R17" i="1"/>
  <c r="R16" i="1"/>
  <c r="R15" i="1"/>
  <c r="R14" i="1"/>
  <c r="O18" i="1"/>
  <c r="O17" i="1"/>
  <c r="O16" i="1"/>
  <c r="O15" i="1"/>
  <c r="O14" i="1"/>
  <c r="U13" i="1"/>
  <c r="R13" i="1"/>
  <c r="O13" i="1"/>
  <c r="G17" i="1" l="1"/>
  <c r="G18" i="1"/>
  <c r="G16" i="1"/>
  <c r="G15" i="1"/>
  <c r="G13" i="1" s="1"/>
  <c r="AD15" i="1" l="1"/>
  <c r="S15" i="1"/>
  <c r="P15" i="1"/>
  <c r="M15" i="1"/>
  <c r="M13" i="1" s="1"/>
  <c r="AD13" i="1"/>
  <c r="S13" i="1"/>
  <c r="P13" i="1"/>
  <c r="AA14" i="1"/>
  <c r="AH14" i="1" s="1"/>
  <c r="Z14" i="1"/>
  <c r="AB14" i="1" s="1"/>
  <c r="AG14" i="1" l="1"/>
  <c r="AK13" i="1"/>
  <c r="AH18" i="1"/>
  <c r="AH17" i="1"/>
  <c r="AH16" i="1"/>
  <c r="AH15" i="1"/>
  <c r="AH13" i="1"/>
  <c r="AA13" i="1"/>
  <c r="S18" i="1" l="1"/>
  <c r="AD18" i="1" l="1"/>
  <c r="AA18" i="1"/>
  <c r="Z18" i="1"/>
  <c r="AD17" i="1"/>
  <c r="AA17" i="1"/>
  <c r="Z17" i="1"/>
  <c r="AD16" i="1"/>
  <c r="AA16" i="1"/>
  <c r="Z16" i="1"/>
  <c r="AA15" i="1"/>
  <c r="Z15" i="1"/>
  <c r="Z13" i="1"/>
  <c r="AB15" i="1" l="1"/>
  <c r="AG15" i="1"/>
  <c r="AB13" i="1"/>
  <c r="AG13" i="1"/>
  <c r="AE18" i="1"/>
  <c r="AI18" i="1"/>
  <c r="AE17" i="1"/>
  <c r="AI17" i="1"/>
  <c r="AE16" i="1"/>
  <c r="AI16" i="1"/>
  <c r="AB18" i="1"/>
  <c r="AG18" i="1"/>
  <c r="AB17" i="1"/>
  <c r="AG17" i="1"/>
  <c r="AB16" i="1"/>
  <c r="AB19" i="1" s="1"/>
  <c r="AG16" i="1"/>
  <c r="AI15" i="1"/>
  <c r="AI13" i="1" l="1"/>
  <c r="AE13" i="1"/>
  <c r="AE19" i="1" s="1"/>
  <c r="AE15" i="1"/>
  <c r="AE20" i="1" l="1"/>
  <c r="AB20" i="1"/>
</calcChain>
</file>

<file path=xl/sharedStrings.xml><?xml version="1.0" encoding="utf-8"?>
<sst xmlns="http://schemas.openxmlformats.org/spreadsheetml/2006/main" count="133" uniqueCount="80">
  <si>
    <t>EVALUASI TERHADAP HASIL RENCANA KERJA PERANGKAT DAERAH LINGKUP KABUPATEN</t>
  </si>
  <si>
    <t>RENCANA KERJA PERANGKAT DAERAH</t>
  </si>
  <si>
    <t>Indikator dan Target Kinerja Perangkat Daerah Kabupaten yang Mengacu Pada Sasaran RKPD Kabupaten</t>
  </si>
  <si>
    <t>No</t>
  </si>
  <si>
    <t>Sasaran</t>
  </si>
  <si>
    <t>Program/Kegiatan</t>
  </si>
  <si>
    <r>
      <t>Indikator Kinerja Program (</t>
    </r>
    <r>
      <rPr>
        <b/>
        <i/>
        <sz val="12"/>
        <color theme="1"/>
        <rFont val="Arial"/>
        <family val="2"/>
      </rPr>
      <t>Outcome</t>
    </r>
    <r>
      <rPr>
        <b/>
        <sz val="12"/>
        <color theme="1"/>
        <rFont val="Arial"/>
        <family val="2"/>
      </rPr>
      <t>)/Kegiatan (</t>
    </r>
    <r>
      <rPr>
        <b/>
        <i/>
        <sz val="12"/>
        <color theme="1"/>
        <rFont val="Arial"/>
        <family val="2"/>
      </rPr>
      <t>Output</t>
    </r>
    <r>
      <rPr>
        <b/>
        <sz val="12"/>
        <color theme="1"/>
        <rFont val="Arial"/>
        <family val="2"/>
      </rPr>
      <t>)</t>
    </r>
  </si>
  <si>
    <t>Target Renstra Perangkat Daerah Pada Tahun 2023</t>
  </si>
  <si>
    <t>Realisasi Kinerja Pada Triwulan</t>
  </si>
  <si>
    <t>SKPD Penanggung Jawab</t>
  </si>
  <si>
    <t>I</t>
  </si>
  <si>
    <t>II</t>
  </si>
  <si>
    <t>III</t>
  </si>
  <si>
    <t>IV</t>
  </si>
  <si>
    <t>K</t>
  </si>
  <si>
    <t>Rp</t>
  </si>
  <si>
    <t>[kolom (8-11)(K)]</t>
  </si>
  <si>
    <t>[kolom (8-11)(Rp)]</t>
  </si>
  <si>
    <t>[kolom (6)(K) + kolom (12)(K)]</t>
  </si>
  <si>
    <t>[kolom (6)(Rp) + kolom (12)(Rp)]</t>
  </si>
  <si>
    <t>[kolom (13)(K) : kolom (5)(K)] x 100%</t>
  </si>
  <si>
    <t>[Kolom (13)(Rp) : Kolom (5)(Rp)] x 100%</t>
  </si>
  <si>
    <t>Meningkatnya Kinerja Keuangan dan Kinerja Birokrasi</t>
  </si>
  <si>
    <t>Rata-rata Capaian Kinerja (%)</t>
  </si>
  <si>
    <t>Predikat Kinerja</t>
  </si>
  <si>
    <t>No.</t>
  </si>
  <si>
    <t xml:space="preserve">INTERVAL NILAI REALISASI KINERJA </t>
  </si>
  <si>
    <t xml:space="preserve">KRITERIA PENILAIAN REALISASI KINERJA </t>
  </si>
  <si>
    <r>
      <t>(1)</t>
    </r>
    <r>
      <rPr>
        <sz val="7"/>
        <color rgb="FF000000"/>
        <rFont val="Arial Narrow"/>
        <family val="2"/>
      </rPr>
      <t xml:space="preserve">             </t>
    </r>
    <r>
      <rPr>
        <sz val="10"/>
        <color rgb="FF000000"/>
        <rFont val="Arial Narrow"/>
        <family val="2"/>
      </rPr>
      <t> </t>
    </r>
  </si>
  <si>
    <r>
      <t xml:space="preserve">91% </t>
    </r>
    <r>
      <rPr>
        <sz val="12"/>
        <color rgb="FF000000"/>
        <rFont val="Arial Narrow"/>
        <family val="2"/>
      </rPr>
      <t>≤</t>
    </r>
    <r>
      <rPr>
        <sz val="10"/>
        <color rgb="FF000000"/>
        <rFont val="Arial Narrow"/>
        <family val="2"/>
      </rPr>
      <t xml:space="preserve"> 100%</t>
    </r>
  </si>
  <si>
    <t>Sangat tinggi</t>
  </si>
  <si>
    <r>
      <t>(2)</t>
    </r>
    <r>
      <rPr>
        <sz val="7"/>
        <color rgb="FF000000"/>
        <rFont val="Arial Narrow"/>
        <family val="2"/>
      </rPr>
      <t xml:space="preserve">             </t>
    </r>
    <r>
      <rPr>
        <sz val="10"/>
        <color rgb="FF000000"/>
        <rFont val="Arial Narrow"/>
        <family val="2"/>
      </rPr>
      <t> </t>
    </r>
  </si>
  <si>
    <r>
      <t xml:space="preserve">76% </t>
    </r>
    <r>
      <rPr>
        <sz val="12"/>
        <color rgb="FF000000"/>
        <rFont val="Arial Narrow"/>
        <family val="2"/>
      </rPr>
      <t xml:space="preserve">≤ </t>
    </r>
    <r>
      <rPr>
        <sz val="10"/>
        <color rgb="FF000000"/>
        <rFont val="Arial Narrow"/>
        <family val="2"/>
      </rPr>
      <t xml:space="preserve">90% </t>
    </r>
  </si>
  <si>
    <t>Tinggi</t>
  </si>
  <si>
    <r>
      <t>(3)</t>
    </r>
    <r>
      <rPr>
        <sz val="7"/>
        <color rgb="FF000000"/>
        <rFont val="Arial Narrow"/>
        <family val="2"/>
      </rPr>
      <t xml:space="preserve">             </t>
    </r>
    <r>
      <rPr>
        <sz val="10"/>
        <color rgb="FF000000"/>
        <rFont val="Arial Narrow"/>
        <family val="2"/>
      </rPr>
      <t> </t>
    </r>
  </si>
  <si>
    <r>
      <t xml:space="preserve">66% </t>
    </r>
    <r>
      <rPr>
        <sz val="12"/>
        <color rgb="FF000000"/>
        <rFont val="Arial Narrow"/>
        <family val="2"/>
      </rPr>
      <t xml:space="preserve">≤ </t>
    </r>
    <r>
      <rPr>
        <sz val="10"/>
        <color rgb="FF000000"/>
        <rFont val="Arial Narrow"/>
        <family val="2"/>
      </rPr>
      <t>75%</t>
    </r>
  </si>
  <si>
    <t>Sedang</t>
  </si>
  <si>
    <r>
      <t>(4)</t>
    </r>
    <r>
      <rPr>
        <sz val="7"/>
        <color rgb="FF000000"/>
        <rFont val="Arial Narrow"/>
        <family val="2"/>
      </rPr>
      <t xml:space="preserve">             </t>
    </r>
    <r>
      <rPr>
        <sz val="10"/>
        <color rgb="FF000000"/>
        <rFont val="Arial Narrow"/>
        <family val="2"/>
      </rPr>
      <t> </t>
    </r>
  </si>
  <si>
    <r>
      <t xml:space="preserve">51% </t>
    </r>
    <r>
      <rPr>
        <sz val="12"/>
        <color rgb="FF000000"/>
        <rFont val="Arial Narrow"/>
        <family val="2"/>
      </rPr>
      <t xml:space="preserve">≤ </t>
    </r>
    <r>
      <rPr>
        <sz val="10"/>
        <color rgb="FF000000"/>
        <rFont val="Arial Narrow"/>
        <family val="2"/>
      </rPr>
      <t>65%</t>
    </r>
  </si>
  <si>
    <t>Rendah</t>
  </si>
  <si>
    <r>
      <t>(5)</t>
    </r>
    <r>
      <rPr>
        <sz val="7"/>
        <color rgb="FF000000"/>
        <rFont val="Arial Narrow"/>
        <family val="2"/>
      </rPr>
      <t xml:space="preserve">             </t>
    </r>
    <r>
      <rPr>
        <sz val="10"/>
        <color rgb="FF000000"/>
        <rFont val="Arial Narrow"/>
        <family val="2"/>
      </rPr>
      <t> </t>
    </r>
  </si>
  <si>
    <r>
      <t>≤</t>
    </r>
    <r>
      <rPr>
        <sz val="10"/>
        <color rgb="FF000000"/>
        <rFont val="Arial Narrow"/>
        <family val="2"/>
      </rPr>
      <t xml:space="preserve"> 50%</t>
    </r>
  </si>
  <si>
    <t>Sangat Rendah</t>
  </si>
  <si>
    <t>[kolom (12)(K) : kolom (7)(K)] x 100%</t>
  </si>
  <si>
    <t>[kolom (12)(Rp) : kolom (7)(Rp)] x 100%</t>
  </si>
  <si>
    <t>Realisasi dan Tingkat Capaian Kinerja dan Anggaran Renja Perangkat Daerah yang Dievaluasi</t>
  </si>
  <si>
    <t>Disusun</t>
  </si>
  <si>
    <t>Dievaluasi</t>
  </si>
  <si>
    <t>Kepala Bappelitbangda</t>
  </si>
  <si>
    <t>Kabupaten Hulu Sungai Selatan</t>
  </si>
  <si>
    <t>M. ARLIYAN SYAHRIAL, M.Pd</t>
  </si>
  <si>
    <t>NIP. 19700423 199303 1 006</t>
  </si>
  <si>
    <t>Faktor pendorong keberhasilan pencapaian: Tingkat pemenuhan baik data maupun dari perangkat daerah cukup baik</t>
  </si>
  <si>
    <t>Faktor penghambat pencapaian kinerja: Keterbatasan SDM pada perangkat daerah sehingga menghambat terhadap pemenuhan data maupun laporan</t>
  </si>
  <si>
    <t>Tindak lanjut yang diperlukan dalam triwulan berikutnya*): Intensitas pertemuan guna mendorong perangkat daerah untuk pemenuhan data maupun laporan</t>
  </si>
  <si>
    <t>Tindak lanjut yang diperlukan dalam Renja Perangkat Daerah Kabupaten berikutnya*): Tetap dilakukan penganggaran untuk pertemuan-pertemuan guna mendorong perangkat daerah untuk pemenuhan data maupun laporan.</t>
  </si>
  <si>
    <t>AULIYA SOFI AZMI, S.STP, M.Ec.Dev</t>
  </si>
  <si>
    <t>NIP. 19850628 200312 1 003</t>
  </si>
  <si>
    <t>Kepala Bagian Organisasi Sekretariat Daerah</t>
  </si>
  <si>
    <t>BAGIAN ORGANISASI SEKRETARIAT DAERAH</t>
  </si>
  <si>
    <t>Realisasi Capaian Kinerja Renstra Perangkat Daerah sampai dengan Renja Perangkat Daerah Tahun Lalu (2020)</t>
  </si>
  <si>
    <t>Target Kinerja dan Anggaran Renja Perangkat Daerah Tahun Berjalan (Tahun 2021) yang Dievaluasi</t>
  </si>
  <si>
    <t>Realisasi Kinerja dan Anggaran Renstra Perangkat Daerah s/d Tahun 2021</t>
  </si>
  <si>
    <t>Tingkat Capaian Kinerja dan Realisasi Anggaran Renstra Perangkat Daerah s/d Tahun 2021 (%)</t>
  </si>
  <si>
    <t>Program Penunjang Urusan Pemerintahan Daerah Kabupaten/Kota</t>
  </si>
  <si>
    <t>Penataan Organisasi</t>
  </si>
  <si>
    <t>Pengelolaan Kelembagaan dan Analisis Jabatan</t>
  </si>
  <si>
    <t>Fasilitasi Pelayanan Publik dan Tata Laksana</t>
  </si>
  <si>
    <t>Peningkatan Kinerja dan Reformasi Birokrasi</t>
  </si>
  <si>
    <t>%</t>
  </si>
  <si>
    <t>Persentase organisasi yang dilakukan penataan</t>
  </si>
  <si>
    <t>Jumlah PD yang dilakukan Pengelolaan Kelembagaan dan Analisis Jabatan</t>
  </si>
  <si>
    <t>Jumlah fasilitasi pelayanan publik dan tata laksana pada PD</t>
  </si>
  <si>
    <t>Jumlah PD difasilitasi implementasi reformasi dan birokrasi</t>
  </si>
  <si>
    <t>PD</t>
  </si>
  <si>
    <t xml:space="preserve">Persentase OPD dengan nilai AKIP minimal BB </t>
  </si>
  <si>
    <t>Persentase proposal inovasi perangkat daerah yang difasilitasi sesuai standar</t>
  </si>
  <si>
    <t>Bagian Organisasi</t>
  </si>
  <si>
    <t>PERIODE PELAKSANAAN TRIWULAN IV TAHUN 2021</t>
  </si>
  <si>
    <t>Kandangan,         Desember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</si>
</sst>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_);_(* \(#,##0\);_(* &quot;-&quot;_);_(@_)"/>
    <numFmt numFmtId="165" formatCode="_(* #,##0.00_);_(* \(#,##0.00\);_(* &quot;-&quot;??_);_(@_)"/>
    <numFmt numFmtId="166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i/>
      <sz val="12"/>
      <color theme="1"/>
      <name val="Arial"/>
      <family val="2"/>
    </font>
    <font>
      <sz val="12"/>
      <color theme="1"/>
      <name val="Arial"/>
      <family val="2"/>
    </font>
    <font>
      <sz val="11"/>
      <color rgb="FF000000"/>
      <name val="Calibri"/>
      <family val="2"/>
    </font>
    <font>
      <sz val="10"/>
      <color rgb="FF000000"/>
      <name val="Arial Narrow"/>
      <family val="2"/>
    </font>
    <font>
      <sz val="7"/>
      <color rgb="FF000000"/>
      <name val="Arial Narrow"/>
      <family val="2"/>
    </font>
    <font>
      <sz val="12"/>
      <color rgb="FF000000"/>
      <name val="Arial Narrow"/>
      <family val="2"/>
    </font>
    <font>
      <u/>
      <sz val="12"/>
      <color theme="1"/>
      <name val="Arial"/>
      <family val="2"/>
    </font>
    <font>
      <b/>
      <u/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FFFFFF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9" fillId="0" borderId="0"/>
  </cellStyleXfs>
  <cellXfs count="115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2" fillId="0" borderId="0" xfId="0" applyFont="1" applyFill="1" applyAlignment="1"/>
    <xf numFmtId="0" fontId="4" fillId="0" borderId="0" xfId="0" applyFont="1" applyFill="1" applyAlignment="1">
      <alignment horizontal="center"/>
    </xf>
    <xf numFmtId="0" fontId="6" fillId="2" borderId="15" xfId="0" applyFont="1" applyFill="1" applyBorder="1" applyAlignment="1">
      <alignment vertical="top" wrapText="1"/>
    </xf>
    <xf numFmtId="0" fontId="6" fillId="3" borderId="2" xfId="0" applyFont="1" applyFill="1" applyBorder="1" applyAlignment="1">
      <alignment horizontal="center"/>
    </xf>
    <xf numFmtId="0" fontId="4" fillId="3" borderId="0" xfId="0" applyFont="1" applyFill="1"/>
    <xf numFmtId="0" fontId="6" fillId="3" borderId="2" xfId="0" applyFont="1" applyFill="1" applyBorder="1" applyAlignment="1">
      <alignment horizontal="center" vertical="top" wrapText="1"/>
    </xf>
    <xf numFmtId="0" fontId="4" fillId="3" borderId="11" xfId="0" applyFont="1" applyFill="1" applyBorder="1"/>
    <xf numFmtId="0" fontId="6" fillId="3" borderId="2" xfId="0" applyFont="1" applyFill="1" applyBorder="1" applyAlignment="1">
      <alignment horizontal="center" vertical="center"/>
    </xf>
    <xf numFmtId="0" fontId="4" fillId="0" borderId="11" xfId="0" applyFont="1" applyFill="1" applyBorder="1"/>
    <xf numFmtId="0" fontId="6" fillId="0" borderId="11" xfId="0" applyFont="1" applyFill="1" applyBorder="1" applyAlignment="1">
      <alignment horizontal="center" vertical="top"/>
    </xf>
    <xf numFmtId="0" fontId="6" fillId="0" borderId="11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left" vertical="top" wrapText="1"/>
    </xf>
    <xf numFmtId="0" fontId="8" fillId="0" borderId="2" xfId="0" applyFont="1" applyFill="1" applyBorder="1" applyAlignment="1">
      <alignment horizontal="center" vertical="top" wrapText="1"/>
    </xf>
    <xf numFmtId="9" fontId="8" fillId="0" borderId="2" xfId="0" applyNumberFormat="1" applyFont="1" applyFill="1" applyBorder="1" applyAlignment="1">
      <alignment horizontal="center" vertical="top"/>
    </xf>
    <xf numFmtId="166" fontId="8" fillId="0" borderId="2" xfId="1" quotePrefix="1" applyNumberFormat="1" applyFont="1" applyFill="1" applyBorder="1" applyAlignment="1">
      <alignment vertical="top"/>
    </xf>
    <xf numFmtId="166" fontId="8" fillId="0" borderId="0" xfId="1" quotePrefix="1" applyNumberFormat="1" applyFont="1" applyFill="1" applyBorder="1" applyAlignment="1">
      <alignment vertical="top"/>
    </xf>
    <xf numFmtId="0" fontId="8" fillId="0" borderId="2" xfId="0" applyFont="1" applyFill="1" applyBorder="1" applyAlignment="1">
      <alignment horizontal="left" vertical="top" wrapText="1"/>
    </xf>
    <xf numFmtId="0" fontId="8" fillId="4" borderId="2" xfId="0" applyFont="1" applyFill="1" applyBorder="1" applyAlignment="1">
      <alignment horizontal="left"/>
    </xf>
    <xf numFmtId="0" fontId="4" fillId="0" borderId="15" xfId="0" applyFont="1" applyFill="1" applyBorder="1"/>
    <xf numFmtId="0" fontId="8" fillId="0" borderId="0" xfId="0" applyFont="1" applyFill="1"/>
    <xf numFmtId="0" fontId="8" fillId="0" borderId="0" xfId="0" applyFont="1" applyFill="1" applyAlignment="1">
      <alignment horizontal="center"/>
    </xf>
    <xf numFmtId="0" fontId="8" fillId="0" borderId="2" xfId="0" applyFont="1" applyFill="1" applyBorder="1" applyAlignment="1">
      <alignment horizontal="center" vertical="top"/>
    </xf>
    <xf numFmtId="0" fontId="10" fillId="5" borderId="16" xfId="2" applyFont="1" applyFill="1" applyBorder="1" applyAlignment="1">
      <alignment horizontal="center" vertical="center" wrapText="1"/>
    </xf>
    <xf numFmtId="0" fontId="10" fillId="0" borderId="16" xfId="2" applyFont="1" applyFill="1" applyBorder="1" applyAlignment="1">
      <alignment horizontal="center" vertical="center" wrapText="1"/>
    </xf>
    <xf numFmtId="0" fontId="12" fillId="0" borderId="16" xfId="2" applyFont="1" applyFill="1" applyBorder="1" applyAlignment="1">
      <alignment horizontal="center" vertical="center" wrapText="1"/>
    </xf>
    <xf numFmtId="0" fontId="6" fillId="0" borderId="0" xfId="0" applyFont="1" applyFill="1" applyBorder="1"/>
    <xf numFmtId="0" fontId="8" fillId="0" borderId="0" xfId="0" applyFont="1" applyFill="1" applyBorder="1"/>
    <xf numFmtId="164" fontId="8" fillId="0" borderId="2" xfId="0" applyNumberFormat="1" applyFont="1" applyFill="1" applyBorder="1" applyAlignment="1">
      <alignment vertical="top"/>
    </xf>
    <xf numFmtId="166" fontId="6" fillId="0" borderId="2" xfId="1" quotePrefix="1" applyNumberFormat="1" applyFont="1" applyFill="1" applyBorder="1" applyAlignment="1">
      <alignment vertical="top"/>
    </xf>
    <xf numFmtId="1" fontId="8" fillId="0" borderId="2" xfId="0" applyNumberFormat="1" applyFont="1" applyFill="1" applyBorder="1" applyAlignment="1">
      <alignment horizontal="center" vertical="top" wrapText="1"/>
    </xf>
    <xf numFmtId="9" fontId="6" fillId="0" borderId="2" xfId="0" applyNumberFormat="1" applyFont="1" applyFill="1" applyBorder="1" applyAlignment="1">
      <alignment horizontal="center" vertical="top"/>
    </xf>
    <xf numFmtId="0" fontId="6" fillId="0" borderId="6" xfId="0" applyFont="1" applyFill="1" applyBorder="1" applyAlignment="1">
      <alignment horizontal="center" vertical="top"/>
    </xf>
    <xf numFmtId="0" fontId="6" fillId="0" borderId="6" xfId="0" applyFont="1" applyFill="1" applyBorder="1" applyAlignment="1">
      <alignment horizontal="left" vertical="top" wrapText="1"/>
    </xf>
    <xf numFmtId="1" fontId="6" fillId="0" borderId="2" xfId="0" applyNumberFormat="1" applyFont="1" applyFill="1" applyBorder="1" applyAlignment="1">
      <alignment horizontal="center" vertical="top" wrapText="1"/>
    </xf>
    <xf numFmtId="9" fontId="8" fillId="0" borderId="2" xfId="0" applyNumberFormat="1" applyFont="1" applyFill="1" applyBorder="1" applyAlignment="1">
      <alignment horizontal="center" vertical="top" wrapText="1"/>
    </xf>
    <xf numFmtId="0" fontId="6" fillId="0" borderId="11" xfId="0" applyFont="1" applyFill="1" applyBorder="1" applyAlignment="1">
      <alignment horizontal="center" vertical="top" wrapText="1"/>
    </xf>
    <xf numFmtId="9" fontId="6" fillId="0" borderId="2" xfId="0" applyNumberFormat="1" applyFont="1" applyFill="1" applyBorder="1" applyAlignment="1">
      <alignment horizontal="center" vertical="top" wrapText="1"/>
    </xf>
    <xf numFmtId="2" fontId="8" fillId="0" borderId="2" xfId="0" applyNumberFormat="1" applyFont="1" applyFill="1" applyBorder="1" applyAlignment="1">
      <alignment horizontal="center" vertical="top"/>
    </xf>
    <xf numFmtId="1" fontId="8" fillId="0" borderId="2" xfId="0" applyNumberFormat="1" applyFont="1" applyFill="1" applyBorder="1" applyAlignment="1">
      <alignment horizontal="center" vertical="top"/>
    </xf>
    <xf numFmtId="2" fontId="8" fillId="4" borderId="12" xfId="0" applyNumberFormat="1" applyFont="1" applyFill="1" applyBorder="1" applyAlignment="1">
      <alignment horizontal="right"/>
    </xf>
    <xf numFmtId="2" fontId="8" fillId="4" borderId="13" xfId="0" applyNumberFormat="1" applyFont="1" applyFill="1" applyBorder="1" applyAlignment="1">
      <alignment horizontal="right"/>
    </xf>
    <xf numFmtId="0" fontId="8" fillId="4" borderId="13" xfId="0" applyFont="1" applyFill="1" applyBorder="1" applyAlignment="1">
      <alignment horizontal="center"/>
    </xf>
    <xf numFmtId="2" fontId="8" fillId="4" borderId="14" xfId="0" applyNumberFormat="1" applyFont="1" applyFill="1" applyBorder="1" applyAlignment="1">
      <alignment horizontal="right"/>
    </xf>
    <xf numFmtId="0" fontId="8" fillId="4" borderId="12" xfId="0" applyFont="1" applyFill="1" applyBorder="1"/>
    <xf numFmtId="0" fontId="8" fillId="4" borderId="13" xfId="0" applyFont="1" applyFill="1" applyBorder="1" applyAlignment="1">
      <alignment horizontal="left"/>
    </xf>
    <xf numFmtId="0" fontId="8" fillId="4" borderId="13" xfId="0" applyFont="1" applyFill="1" applyBorder="1"/>
    <xf numFmtId="0" fontId="8" fillId="4" borderId="14" xfId="0" applyFont="1" applyFill="1" applyBorder="1"/>
    <xf numFmtId="2" fontId="6" fillId="0" borderId="2" xfId="0" applyNumberFormat="1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top"/>
    </xf>
    <xf numFmtId="2" fontId="6" fillId="0" borderId="2" xfId="0" applyNumberFormat="1" applyFont="1" applyFill="1" applyBorder="1" applyAlignment="1">
      <alignment horizontal="center" vertical="top"/>
    </xf>
    <xf numFmtId="164" fontId="6" fillId="0" borderId="2" xfId="0" applyNumberFormat="1" applyFont="1" applyFill="1" applyBorder="1" applyAlignment="1">
      <alignment vertical="top"/>
    </xf>
    <xf numFmtId="0" fontId="4" fillId="3" borderId="15" xfId="0" applyFont="1" applyFill="1" applyBorder="1"/>
    <xf numFmtId="2" fontId="8" fillId="4" borderId="2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vertical="top" wrapText="1"/>
    </xf>
    <xf numFmtId="1" fontId="6" fillId="0" borderId="2" xfId="0" applyNumberFormat="1" applyFont="1" applyFill="1" applyBorder="1" applyAlignment="1">
      <alignment horizontal="center" vertical="top"/>
    </xf>
    <xf numFmtId="0" fontId="6" fillId="0" borderId="15" xfId="0" applyFont="1" applyFill="1" applyBorder="1" applyAlignment="1">
      <alignment horizontal="left" vertical="top" wrapText="1"/>
    </xf>
    <xf numFmtId="166" fontId="14" fillId="0" borderId="6" xfId="1" quotePrefix="1" applyNumberFormat="1" applyFont="1" applyFill="1" applyBorder="1" applyAlignment="1">
      <alignment vertical="top"/>
    </xf>
    <xf numFmtId="166" fontId="6" fillId="0" borderId="15" xfId="1" quotePrefix="1" applyNumberFormat="1" applyFont="1" applyFill="1" applyBorder="1" applyAlignment="1">
      <alignment vertical="top"/>
    </xf>
    <xf numFmtId="166" fontId="6" fillId="0" borderId="6" xfId="1" quotePrefix="1" applyNumberFormat="1" applyFont="1" applyFill="1" applyBorder="1" applyAlignment="1">
      <alignment vertical="top"/>
    </xf>
    <xf numFmtId="164" fontId="6" fillId="0" borderId="6" xfId="0" applyNumberFormat="1" applyFont="1" applyFill="1" applyBorder="1" applyAlignment="1">
      <alignment vertical="top"/>
    </xf>
    <xf numFmtId="164" fontId="6" fillId="0" borderId="15" xfId="0" applyNumberFormat="1" applyFont="1" applyFill="1" applyBorder="1" applyAlignment="1">
      <alignment vertical="top"/>
    </xf>
    <xf numFmtId="2" fontId="6" fillId="0" borderId="6" xfId="0" applyNumberFormat="1" applyFont="1" applyFill="1" applyBorder="1" applyAlignment="1">
      <alignment horizontal="center" vertical="top"/>
    </xf>
    <xf numFmtId="2" fontId="6" fillId="0" borderId="15" xfId="0" applyNumberFormat="1" applyFont="1" applyFill="1" applyBorder="1" applyAlignment="1">
      <alignment horizontal="center" vertical="top"/>
    </xf>
    <xf numFmtId="0" fontId="6" fillId="0" borderId="15" xfId="0" applyFont="1" applyFill="1" applyBorder="1" applyAlignment="1">
      <alignment horizontal="center" vertical="top"/>
    </xf>
    <xf numFmtId="0" fontId="8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 vertical="top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top"/>
    </xf>
    <xf numFmtId="0" fontId="5" fillId="0" borderId="0" xfId="0" applyFont="1" applyFill="1" applyAlignment="1">
      <alignment horizontal="left" vertical="top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top" wrapText="1"/>
    </xf>
    <xf numFmtId="0" fontId="6" fillId="3" borderId="14" xfId="0" applyFont="1" applyFill="1" applyBorder="1" applyAlignment="1">
      <alignment horizontal="center" vertical="top" wrapText="1"/>
    </xf>
    <xf numFmtId="0" fontId="6" fillId="3" borderId="13" xfId="0" applyFont="1" applyFill="1" applyBorder="1" applyAlignment="1">
      <alignment horizontal="center" vertical="top" wrapText="1"/>
    </xf>
    <xf numFmtId="0" fontId="6" fillId="3" borderId="12" xfId="0" applyFont="1" applyFill="1" applyBorder="1" applyAlignment="1">
      <alignment horizontal="center"/>
    </xf>
    <xf numFmtId="0" fontId="6" fillId="3" borderId="13" xfId="0" applyFont="1" applyFill="1" applyBorder="1" applyAlignment="1">
      <alignment horizontal="center"/>
    </xf>
    <xf numFmtId="0" fontId="6" fillId="3" borderId="14" xfId="0" applyFont="1" applyFill="1" applyBorder="1" applyAlignment="1">
      <alignment horizontal="center"/>
    </xf>
    <xf numFmtId="0" fontId="6" fillId="3" borderId="12" xfId="0" applyFont="1" applyFill="1" applyBorder="1" applyAlignment="1">
      <alignment horizontal="center" vertical="top"/>
    </xf>
    <xf numFmtId="0" fontId="6" fillId="3" borderId="13" xfId="0" applyFont="1" applyFill="1" applyBorder="1" applyAlignment="1">
      <alignment horizontal="center" vertical="top"/>
    </xf>
    <xf numFmtId="0" fontId="6" fillId="3" borderId="14" xfId="0" applyFont="1" applyFill="1" applyBorder="1" applyAlignment="1">
      <alignment horizontal="center" vertical="top"/>
    </xf>
    <xf numFmtId="0" fontId="8" fillId="4" borderId="2" xfId="0" applyFont="1" applyFill="1" applyBorder="1" applyAlignment="1">
      <alignment horizontal="left" vertical="top"/>
    </xf>
    <xf numFmtId="0" fontId="6" fillId="3" borderId="3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right"/>
    </xf>
    <xf numFmtId="0" fontId="8" fillId="4" borderId="13" xfId="0" applyFont="1" applyFill="1" applyBorder="1" applyAlignment="1">
      <alignment horizontal="right"/>
    </xf>
    <xf numFmtId="0" fontId="8" fillId="4" borderId="14" xfId="0" applyFont="1" applyFill="1" applyBorder="1" applyAlignment="1">
      <alignment horizontal="right"/>
    </xf>
    <xf numFmtId="0" fontId="6" fillId="3" borderId="11" xfId="0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AS35"/>
  <sheetViews>
    <sheetView tabSelected="1" showRuler="0" view="pageBreakPreview" topLeftCell="A10" zoomScale="70" zoomScaleNormal="40" zoomScaleSheetLayoutView="70" zoomScalePageLayoutView="55" workbookViewId="0">
      <selection activeCell="Q13" sqref="Q13"/>
    </sheetView>
  </sheetViews>
  <sheetFormatPr defaultColWidth="9.140625" defaultRowHeight="14.25" x14ac:dyDescent="0.2"/>
  <cols>
    <col min="1" max="1" width="6.42578125" style="2" customWidth="1"/>
    <col min="2" max="2" width="18" style="2" customWidth="1"/>
    <col min="3" max="3" width="14.85546875" style="2" customWidth="1"/>
    <col min="4" max="4" width="15" style="2" customWidth="1"/>
    <col min="5" max="6" width="7.7109375" style="2" customWidth="1"/>
    <col min="7" max="7" width="18.28515625" style="2" customWidth="1"/>
    <col min="8" max="8" width="7.28515625" style="2" customWidth="1"/>
    <col min="9" max="9" width="7.7109375" style="2" customWidth="1"/>
    <col min="10" max="10" width="21.42578125" style="2" customWidth="1"/>
    <col min="11" max="11" width="9" style="2" customWidth="1"/>
    <col min="12" max="12" width="8.42578125" style="2" customWidth="1"/>
    <col min="13" max="13" width="19.28515625" style="2" customWidth="1"/>
    <col min="14" max="14" width="7.7109375" style="2" customWidth="1"/>
    <col min="15" max="15" width="8" style="2" customWidth="1"/>
    <col min="16" max="16" width="18.28515625" style="2" customWidth="1"/>
    <col min="17" max="18" width="7.7109375" style="2" customWidth="1"/>
    <col min="19" max="19" width="18.7109375" style="2" customWidth="1"/>
    <col min="20" max="20" width="7.7109375" style="2" customWidth="1"/>
    <col min="21" max="21" width="8" style="2" customWidth="1"/>
    <col min="22" max="22" width="18.28515625" style="2" customWidth="1"/>
    <col min="23" max="23" width="9" style="2" customWidth="1"/>
    <col min="24" max="24" width="7.5703125" style="2" customWidth="1"/>
    <col min="25" max="25" width="17.85546875" style="2" customWidth="1"/>
    <col min="26" max="26" width="8" style="2" customWidth="1"/>
    <col min="27" max="27" width="5.5703125" style="4" customWidth="1"/>
    <col min="28" max="28" width="11.140625" style="2" customWidth="1"/>
    <col min="29" max="29" width="5.5703125" style="4" customWidth="1"/>
    <col min="30" max="30" width="21.85546875" style="2" customWidth="1"/>
    <col min="31" max="31" width="8" style="2" customWidth="1"/>
    <col min="32" max="32" width="5.5703125" style="4" customWidth="1"/>
    <col min="33" max="33" width="8" style="2" customWidth="1"/>
    <col min="34" max="34" width="5.5703125" style="4" customWidth="1"/>
    <col min="35" max="35" width="15.28515625" style="2" customWidth="1"/>
    <col min="36" max="36" width="8" style="2" customWidth="1"/>
    <col min="37" max="37" width="5.5703125" style="4" customWidth="1"/>
    <col min="38" max="38" width="10.28515625" style="2" customWidth="1"/>
    <col min="39" max="39" width="15" style="2" customWidth="1"/>
    <col min="40" max="40" width="9.140625" style="2"/>
    <col min="41" max="45" width="19.5703125" style="2" customWidth="1"/>
    <col min="46" max="16384" width="9.140625" style="2"/>
  </cols>
  <sheetData>
    <row r="1" spans="1:45" ht="23.25" x14ac:dyDescent="0.35">
      <c r="A1" s="84" t="s">
        <v>0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K1" s="84"/>
      <c r="AL1" s="84"/>
      <c r="AM1" s="1"/>
    </row>
    <row r="2" spans="1:45" ht="23.25" x14ac:dyDescent="0.35">
      <c r="A2" s="84" t="s">
        <v>1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K2" s="84"/>
      <c r="AL2" s="84"/>
      <c r="AM2" s="3"/>
    </row>
    <row r="3" spans="1:45" ht="23.25" x14ac:dyDescent="0.35">
      <c r="A3" s="84" t="s">
        <v>59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4"/>
      <c r="AI3" s="84"/>
      <c r="AJ3" s="84"/>
      <c r="AK3" s="84"/>
      <c r="AL3" s="84"/>
      <c r="AM3" s="3"/>
    </row>
    <row r="4" spans="1:45" ht="23.25" x14ac:dyDescent="0.35">
      <c r="A4" s="85" t="s">
        <v>78</v>
      </c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1"/>
    </row>
    <row r="5" spans="1:45" ht="18" x14ac:dyDescent="0.2">
      <c r="A5" s="86" t="s">
        <v>2</v>
      </c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</row>
    <row r="6" spans="1:45" ht="18" x14ac:dyDescent="0.25">
      <c r="A6" s="80" t="s">
        <v>59</v>
      </c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</row>
    <row r="7" spans="1:45" ht="81" customHeight="1" x14ac:dyDescent="0.2">
      <c r="A7" s="87" t="s">
        <v>3</v>
      </c>
      <c r="B7" s="87" t="s">
        <v>4</v>
      </c>
      <c r="C7" s="88" t="s">
        <v>5</v>
      </c>
      <c r="D7" s="88" t="s">
        <v>6</v>
      </c>
      <c r="E7" s="71" t="s">
        <v>7</v>
      </c>
      <c r="F7" s="72"/>
      <c r="G7" s="73"/>
      <c r="H7" s="71" t="s">
        <v>60</v>
      </c>
      <c r="I7" s="72"/>
      <c r="J7" s="73"/>
      <c r="K7" s="71" t="s">
        <v>61</v>
      </c>
      <c r="L7" s="72"/>
      <c r="M7" s="72"/>
      <c r="N7" s="71" t="s">
        <v>8</v>
      </c>
      <c r="O7" s="72"/>
      <c r="P7" s="72"/>
      <c r="Q7" s="72"/>
      <c r="R7" s="72"/>
      <c r="S7" s="72"/>
      <c r="T7" s="72"/>
      <c r="U7" s="72"/>
      <c r="V7" s="72"/>
      <c r="W7" s="72"/>
      <c r="X7" s="72"/>
      <c r="Y7" s="73"/>
      <c r="Z7" s="71" t="s">
        <v>45</v>
      </c>
      <c r="AA7" s="72"/>
      <c r="AB7" s="72"/>
      <c r="AC7" s="72"/>
      <c r="AD7" s="72"/>
      <c r="AE7" s="72"/>
      <c r="AF7" s="73"/>
      <c r="AG7" s="71" t="s">
        <v>62</v>
      </c>
      <c r="AH7" s="72"/>
      <c r="AI7" s="73"/>
      <c r="AJ7" s="71" t="s">
        <v>63</v>
      </c>
      <c r="AK7" s="72"/>
      <c r="AL7" s="72"/>
      <c r="AM7" s="89" t="s">
        <v>9</v>
      </c>
      <c r="AO7" s="4"/>
      <c r="AP7" s="4"/>
      <c r="AQ7" s="4"/>
      <c r="AR7" s="4"/>
      <c r="AS7" s="4"/>
    </row>
    <row r="8" spans="1:45" ht="18" customHeight="1" x14ac:dyDescent="0.2">
      <c r="A8" s="87"/>
      <c r="B8" s="87"/>
      <c r="C8" s="88"/>
      <c r="D8" s="88"/>
      <c r="E8" s="74"/>
      <c r="F8" s="75"/>
      <c r="G8" s="76"/>
      <c r="H8" s="74"/>
      <c r="I8" s="75"/>
      <c r="J8" s="76"/>
      <c r="K8" s="77"/>
      <c r="L8" s="78"/>
      <c r="M8" s="78"/>
      <c r="N8" s="77"/>
      <c r="O8" s="78"/>
      <c r="P8" s="78"/>
      <c r="Q8" s="78"/>
      <c r="R8" s="78"/>
      <c r="S8" s="78"/>
      <c r="T8" s="78"/>
      <c r="U8" s="78"/>
      <c r="V8" s="78"/>
      <c r="W8" s="78"/>
      <c r="X8" s="78"/>
      <c r="Y8" s="79"/>
      <c r="Z8" s="77"/>
      <c r="AA8" s="78"/>
      <c r="AB8" s="78"/>
      <c r="AC8" s="78"/>
      <c r="AD8" s="78"/>
      <c r="AE8" s="78"/>
      <c r="AF8" s="79"/>
      <c r="AG8" s="77"/>
      <c r="AH8" s="78"/>
      <c r="AI8" s="79"/>
      <c r="AJ8" s="77"/>
      <c r="AK8" s="78"/>
      <c r="AL8" s="78"/>
      <c r="AM8" s="90"/>
    </row>
    <row r="9" spans="1:45" ht="15.75" customHeight="1" x14ac:dyDescent="0.2">
      <c r="A9" s="87"/>
      <c r="B9" s="87"/>
      <c r="C9" s="88"/>
      <c r="D9" s="88"/>
      <c r="E9" s="77"/>
      <c r="F9" s="78"/>
      <c r="G9" s="79"/>
      <c r="H9" s="77"/>
      <c r="I9" s="78"/>
      <c r="J9" s="79"/>
      <c r="K9" s="91">
        <v>2021</v>
      </c>
      <c r="L9" s="92"/>
      <c r="M9" s="93"/>
      <c r="N9" s="81" t="s">
        <v>10</v>
      </c>
      <c r="O9" s="82"/>
      <c r="P9" s="83"/>
      <c r="Q9" s="81" t="s">
        <v>11</v>
      </c>
      <c r="R9" s="82"/>
      <c r="S9" s="83"/>
      <c r="T9" s="81" t="s">
        <v>12</v>
      </c>
      <c r="U9" s="82"/>
      <c r="V9" s="83"/>
      <c r="W9" s="81" t="s">
        <v>13</v>
      </c>
      <c r="X9" s="82"/>
      <c r="Y9" s="83"/>
      <c r="Z9" s="81">
        <v>2021</v>
      </c>
      <c r="AA9" s="82"/>
      <c r="AB9" s="82"/>
      <c r="AC9" s="82"/>
      <c r="AD9" s="82"/>
      <c r="AE9" s="82"/>
      <c r="AF9" s="83"/>
      <c r="AG9" s="81">
        <v>2021</v>
      </c>
      <c r="AH9" s="82"/>
      <c r="AI9" s="83"/>
      <c r="AJ9" s="81">
        <v>2021</v>
      </c>
      <c r="AK9" s="82"/>
      <c r="AL9" s="83"/>
      <c r="AM9" s="5"/>
    </row>
    <row r="10" spans="1:45" s="7" customFormat="1" ht="15.75" x14ac:dyDescent="0.25">
      <c r="A10" s="110">
        <v>1</v>
      </c>
      <c r="B10" s="110">
        <v>2</v>
      </c>
      <c r="C10" s="110">
        <v>3</v>
      </c>
      <c r="D10" s="110">
        <v>4</v>
      </c>
      <c r="E10" s="94">
        <v>5</v>
      </c>
      <c r="F10" s="96"/>
      <c r="G10" s="95"/>
      <c r="H10" s="94">
        <v>6</v>
      </c>
      <c r="I10" s="96"/>
      <c r="J10" s="95"/>
      <c r="K10" s="100">
        <v>7</v>
      </c>
      <c r="L10" s="101"/>
      <c r="M10" s="102"/>
      <c r="N10" s="100">
        <v>8</v>
      </c>
      <c r="O10" s="101"/>
      <c r="P10" s="102"/>
      <c r="Q10" s="100">
        <v>9</v>
      </c>
      <c r="R10" s="101"/>
      <c r="S10" s="102"/>
      <c r="T10" s="100">
        <v>10</v>
      </c>
      <c r="U10" s="101"/>
      <c r="V10" s="102"/>
      <c r="W10" s="100">
        <v>11</v>
      </c>
      <c r="X10" s="101"/>
      <c r="Y10" s="102"/>
      <c r="Z10" s="97">
        <v>12</v>
      </c>
      <c r="AA10" s="98"/>
      <c r="AB10" s="98"/>
      <c r="AC10" s="98"/>
      <c r="AD10" s="98"/>
      <c r="AE10" s="98"/>
      <c r="AF10" s="99"/>
      <c r="AG10" s="97">
        <v>13</v>
      </c>
      <c r="AH10" s="98"/>
      <c r="AI10" s="99"/>
      <c r="AJ10" s="97">
        <v>14</v>
      </c>
      <c r="AK10" s="98"/>
      <c r="AL10" s="99"/>
      <c r="AM10" s="6">
        <v>15</v>
      </c>
    </row>
    <row r="11" spans="1:45" s="7" customFormat="1" ht="87" customHeight="1" x14ac:dyDescent="0.2">
      <c r="A11" s="114"/>
      <c r="B11" s="114"/>
      <c r="C11" s="114"/>
      <c r="D11" s="114"/>
      <c r="E11" s="104" t="s">
        <v>14</v>
      </c>
      <c r="F11" s="105"/>
      <c r="G11" s="108" t="s">
        <v>15</v>
      </c>
      <c r="H11" s="104" t="s">
        <v>14</v>
      </c>
      <c r="I11" s="105"/>
      <c r="J11" s="108" t="s">
        <v>15</v>
      </c>
      <c r="K11" s="104" t="s">
        <v>14</v>
      </c>
      <c r="L11" s="105"/>
      <c r="M11" s="110" t="s">
        <v>15</v>
      </c>
      <c r="N11" s="104" t="s">
        <v>14</v>
      </c>
      <c r="O11" s="105"/>
      <c r="P11" s="110" t="s">
        <v>15</v>
      </c>
      <c r="Q11" s="104" t="s">
        <v>14</v>
      </c>
      <c r="R11" s="105"/>
      <c r="S11" s="110" t="s">
        <v>15</v>
      </c>
      <c r="T11" s="104" t="s">
        <v>14</v>
      </c>
      <c r="U11" s="105"/>
      <c r="V11" s="110" t="s">
        <v>15</v>
      </c>
      <c r="W11" s="104" t="s">
        <v>14</v>
      </c>
      <c r="X11" s="105"/>
      <c r="Y11" s="110" t="s">
        <v>15</v>
      </c>
      <c r="Z11" s="94" t="s">
        <v>16</v>
      </c>
      <c r="AA11" s="95"/>
      <c r="AB11" s="94" t="s">
        <v>43</v>
      </c>
      <c r="AC11" s="95"/>
      <c r="AD11" s="8" t="s">
        <v>17</v>
      </c>
      <c r="AE11" s="94" t="s">
        <v>44</v>
      </c>
      <c r="AF11" s="95"/>
      <c r="AG11" s="94" t="s">
        <v>18</v>
      </c>
      <c r="AH11" s="95"/>
      <c r="AI11" s="8" t="s">
        <v>19</v>
      </c>
      <c r="AJ11" s="94" t="s">
        <v>20</v>
      </c>
      <c r="AK11" s="95"/>
      <c r="AL11" s="8" t="s">
        <v>21</v>
      </c>
      <c r="AM11" s="9"/>
    </row>
    <row r="12" spans="1:45" s="7" customFormat="1" ht="15.75" x14ac:dyDescent="0.2">
      <c r="A12" s="108"/>
      <c r="B12" s="108"/>
      <c r="C12" s="108"/>
      <c r="D12" s="108"/>
      <c r="E12" s="106"/>
      <c r="F12" s="107"/>
      <c r="G12" s="109"/>
      <c r="H12" s="106"/>
      <c r="I12" s="107"/>
      <c r="J12" s="109"/>
      <c r="K12" s="106"/>
      <c r="L12" s="107"/>
      <c r="M12" s="108"/>
      <c r="N12" s="106"/>
      <c r="O12" s="107"/>
      <c r="P12" s="108"/>
      <c r="Q12" s="106"/>
      <c r="R12" s="107"/>
      <c r="S12" s="108"/>
      <c r="T12" s="106"/>
      <c r="U12" s="107"/>
      <c r="V12" s="108"/>
      <c r="W12" s="106"/>
      <c r="X12" s="107"/>
      <c r="Y12" s="108"/>
      <c r="Z12" s="106" t="s">
        <v>14</v>
      </c>
      <c r="AA12" s="107"/>
      <c r="AB12" s="106" t="s">
        <v>14</v>
      </c>
      <c r="AC12" s="107"/>
      <c r="AD12" s="10" t="s">
        <v>15</v>
      </c>
      <c r="AE12" s="106" t="s">
        <v>15</v>
      </c>
      <c r="AF12" s="107"/>
      <c r="AG12" s="106" t="s">
        <v>14</v>
      </c>
      <c r="AH12" s="107"/>
      <c r="AI12" s="10" t="s">
        <v>15</v>
      </c>
      <c r="AJ12" s="106" t="s">
        <v>14</v>
      </c>
      <c r="AK12" s="107"/>
      <c r="AL12" s="10" t="s">
        <v>15</v>
      </c>
      <c r="AM12" s="54"/>
    </row>
    <row r="13" spans="1:45" ht="123.75" customHeight="1" x14ac:dyDescent="0.2">
      <c r="A13" s="34">
        <v>19</v>
      </c>
      <c r="B13" s="35" t="s">
        <v>22</v>
      </c>
      <c r="C13" s="35" t="s">
        <v>64</v>
      </c>
      <c r="D13" s="56" t="s">
        <v>75</v>
      </c>
      <c r="E13" s="36">
        <v>100</v>
      </c>
      <c r="F13" s="33" t="s">
        <v>69</v>
      </c>
      <c r="G13" s="61">
        <f>SUM(G15)</f>
        <v>1617405000</v>
      </c>
      <c r="H13" s="50"/>
      <c r="I13" s="33"/>
      <c r="J13" s="59"/>
      <c r="K13" s="36">
        <v>100</v>
      </c>
      <c r="L13" s="33" t="s">
        <v>69</v>
      </c>
      <c r="M13" s="61">
        <f>SUM(M15)</f>
        <v>539135000</v>
      </c>
      <c r="N13" s="36">
        <v>0</v>
      </c>
      <c r="O13" s="33" t="str">
        <f>L13</f>
        <v>%</v>
      </c>
      <c r="P13" s="61">
        <f>SUM(P15)</f>
        <v>36325000</v>
      </c>
      <c r="Q13" s="50">
        <f>36/38*100</f>
        <v>94.73684210526315</v>
      </c>
      <c r="R13" s="33" t="str">
        <f>L13</f>
        <v>%</v>
      </c>
      <c r="S13" s="61">
        <f>SUM(S15)</f>
        <v>77438400</v>
      </c>
      <c r="T13" s="36">
        <v>0</v>
      </c>
      <c r="U13" s="33" t="str">
        <f>L13</f>
        <v>%</v>
      </c>
      <c r="V13" s="61">
        <f>SUM(V15)</f>
        <v>60422400</v>
      </c>
      <c r="W13" s="36">
        <v>0</v>
      </c>
      <c r="X13" s="33" t="str">
        <f>O13</f>
        <v>%</v>
      </c>
      <c r="Y13" s="61">
        <f>SUM(Y15)</f>
        <v>209606200</v>
      </c>
      <c r="Z13" s="52">
        <f>SUM(N13,Q13,T13,W13)</f>
        <v>94.73684210526315</v>
      </c>
      <c r="AA13" s="39" t="str">
        <f>L13</f>
        <v>%</v>
      </c>
      <c r="AB13" s="52">
        <f>Z13/K13*100</f>
        <v>94.73684210526315</v>
      </c>
      <c r="AC13" s="51" t="s">
        <v>69</v>
      </c>
      <c r="AD13" s="62">
        <f>SUM(P13,S13,V13,Y13)</f>
        <v>383792000</v>
      </c>
      <c r="AE13" s="64">
        <f>AD13/M13*100</f>
        <v>71.186623016498658</v>
      </c>
      <c r="AF13" s="34" t="s">
        <v>69</v>
      </c>
      <c r="AG13" s="52">
        <f>H13+Z13</f>
        <v>94.73684210526315</v>
      </c>
      <c r="AH13" s="39" t="str">
        <f>AA13</f>
        <v>%</v>
      </c>
      <c r="AI13" s="62">
        <f>J13+AD13</f>
        <v>383792000</v>
      </c>
      <c r="AJ13" s="52"/>
      <c r="AK13" s="51" t="str">
        <f>AC13</f>
        <v>%</v>
      </c>
      <c r="AL13" s="64"/>
      <c r="AM13" s="38" t="s">
        <v>77</v>
      </c>
      <c r="AP13" s="18"/>
    </row>
    <row r="14" spans="1:45" ht="126" x14ac:dyDescent="0.2">
      <c r="A14" s="12"/>
      <c r="B14" s="13"/>
      <c r="C14" s="58"/>
      <c r="D14" s="14" t="s">
        <v>76</v>
      </c>
      <c r="E14" s="36">
        <v>100</v>
      </c>
      <c r="F14" s="33" t="s">
        <v>69</v>
      </c>
      <c r="G14" s="60"/>
      <c r="H14" s="36"/>
      <c r="I14" s="33"/>
      <c r="J14" s="60"/>
      <c r="K14" s="36">
        <v>100</v>
      </c>
      <c r="L14" s="33" t="s">
        <v>69</v>
      </c>
      <c r="M14" s="60"/>
      <c r="N14" s="36">
        <v>0</v>
      </c>
      <c r="O14" s="33" t="str">
        <f t="shared" ref="O14:O18" si="0">L14</f>
        <v>%</v>
      </c>
      <c r="P14" s="60"/>
      <c r="Q14" s="36">
        <v>0</v>
      </c>
      <c r="R14" s="33" t="str">
        <f t="shared" ref="R14:R18" si="1">L14</f>
        <v>%</v>
      </c>
      <c r="S14" s="60"/>
      <c r="T14" s="36">
        <v>0</v>
      </c>
      <c r="U14" s="33" t="str">
        <f t="shared" ref="U14:U18" si="2">L14</f>
        <v>%</v>
      </c>
      <c r="V14" s="31"/>
      <c r="W14" s="36">
        <v>0</v>
      </c>
      <c r="X14" s="33" t="str">
        <f t="shared" ref="X14:X18" si="3">O14</f>
        <v>%</v>
      </c>
      <c r="Y14" s="31"/>
      <c r="Z14" s="57">
        <f t="shared" ref="Z14" si="4">SUM(N14,Q14,T14,W14)</f>
        <v>0</v>
      </c>
      <c r="AA14" s="33" t="str">
        <f t="shared" ref="AA14" si="5">L14</f>
        <v>%</v>
      </c>
      <c r="AB14" s="52">
        <f t="shared" ref="AB14" si="6">Z14/K14*100</f>
        <v>0</v>
      </c>
      <c r="AC14" s="51" t="s">
        <v>69</v>
      </c>
      <c r="AD14" s="63"/>
      <c r="AE14" s="65"/>
      <c r="AF14" s="66"/>
      <c r="AG14" s="57">
        <f t="shared" ref="AG14" si="7">H14+Z14</f>
        <v>0</v>
      </c>
      <c r="AH14" s="33" t="str">
        <f t="shared" ref="AH14" si="8">AA14</f>
        <v>%</v>
      </c>
      <c r="AI14" s="63"/>
      <c r="AJ14" s="52"/>
      <c r="AK14" s="51" t="s">
        <v>69</v>
      </c>
      <c r="AL14" s="65"/>
      <c r="AM14" s="11"/>
      <c r="AP14" s="18"/>
    </row>
    <row r="15" spans="1:45" ht="81" customHeight="1" x14ac:dyDescent="0.2">
      <c r="A15" s="12"/>
      <c r="B15" s="13"/>
      <c r="C15" s="14" t="s">
        <v>65</v>
      </c>
      <c r="D15" s="14" t="s">
        <v>70</v>
      </c>
      <c r="E15" s="36">
        <v>100</v>
      </c>
      <c r="F15" s="33" t="s">
        <v>69</v>
      </c>
      <c r="G15" s="31">
        <f>SUM(G16:G18)</f>
        <v>1617405000</v>
      </c>
      <c r="H15" s="36">
        <v>100</v>
      </c>
      <c r="I15" s="33" t="s">
        <v>69</v>
      </c>
      <c r="J15" s="31"/>
      <c r="K15" s="36">
        <v>100</v>
      </c>
      <c r="L15" s="33" t="s">
        <v>69</v>
      </c>
      <c r="M15" s="31">
        <f>SUM(M16:M18)</f>
        <v>539135000</v>
      </c>
      <c r="N15" s="36">
        <v>25</v>
      </c>
      <c r="O15" s="33" t="str">
        <f t="shared" si="0"/>
        <v>%</v>
      </c>
      <c r="P15" s="31">
        <f>SUM(P16:P18)</f>
        <v>36325000</v>
      </c>
      <c r="Q15" s="36">
        <v>25</v>
      </c>
      <c r="R15" s="33" t="str">
        <f t="shared" si="1"/>
        <v>%</v>
      </c>
      <c r="S15" s="31">
        <f>SUM(S16:S18)</f>
        <v>77438400</v>
      </c>
      <c r="T15" s="36">
        <v>25</v>
      </c>
      <c r="U15" s="33" t="str">
        <f t="shared" si="2"/>
        <v>%</v>
      </c>
      <c r="V15" s="31">
        <f>SUM(V16:V18)</f>
        <v>60422400</v>
      </c>
      <c r="W15" s="36">
        <v>0</v>
      </c>
      <c r="X15" s="33" t="str">
        <f t="shared" si="3"/>
        <v>%</v>
      </c>
      <c r="Y15" s="31">
        <f>SUM(Y16:Y18)</f>
        <v>209606200</v>
      </c>
      <c r="Z15" s="57">
        <f t="shared" ref="Z15:Z18" si="9">SUM(N15,Q15,T15,W15)</f>
        <v>75</v>
      </c>
      <c r="AA15" s="33" t="str">
        <f t="shared" ref="AA15:AA18" si="10">L15</f>
        <v>%</v>
      </c>
      <c r="AB15" s="52">
        <f t="shared" ref="AB15:AB18" si="11">Z15/K15*100</f>
        <v>75</v>
      </c>
      <c r="AC15" s="51" t="s">
        <v>69</v>
      </c>
      <c r="AD15" s="53">
        <f>SUM(P15,S15,V15,Y15)</f>
        <v>383792000</v>
      </c>
      <c r="AE15" s="52">
        <f t="shared" ref="AE15:AE18" si="12">AD15/M15*100</f>
        <v>71.186623016498658</v>
      </c>
      <c r="AF15" s="51" t="s">
        <v>69</v>
      </c>
      <c r="AG15" s="57">
        <f t="shared" ref="AG15:AG18" si="13">H15+Z15</f>
        <v>175</v>
      </c>
      <c r="AH15" s="33" t="str">
        <f t="shared" ref="AH15:AH18" si="14">AA15</f>
        <v>%</v>
      </c>
      <c r="AI15" s="53">
        <f t="shared" ref="AI15:AI18" si="15">J15+AD15</f>
        <v>383792000</v>
      </c>
      <c r="AJ15" s="52"/>
      <c r="AK15" s="51" t="s">
        <v>69</v>
      </c>
      <c r="AL15" s="52"/>
      <c r="AM15" s="11"/>
      <c r="AP15" s="18"/>
    </row>
    <row r="16" spans="1:45" ht="113.25" customHeight="1" x14ac:dyDescent="0.2">
      <c r="A16" s="12"/>
      <c r="B16" s="13"/>
      <c r="C16" s="19" t="s">
        <v>66</v>
      </c>
      <c r="D16" s="19" t="s">
        <v>71</v>
      </c>
      <c r="E16" s="32">
        <v>38</v>
      </c>
      <c r="F16" s="16" t="s">
        <v>74</v>
      </c>
      <c r="G16" s="17">
        <f>M16*3</f>
        <v>200841600</v>
      </c>
      <c r="H16" s="32">
        <v>38</v>
      </c>
      <c r="I16" s="16" t="s">
        <v>74</v>
      </c>
      <c r="J16" s="17"/>
      <c r="K16" s="32">
        <v>38</v>
      </c>
      <c r="L16" s="16" t="s">
        <v>74</v>
      </c>
      <c r="M16" s="17">
        <v>66947200</v>
      </c>
      <c r="N16" s="32">
        <v>38</v>
      </c>
      <c r="O16" s="16" t="str">
        <f t="shared" si="0"/>
        <v>PD</v>
      </c>
      <c r="P16" s="17">
        <v>0</v>
      </c>
      <c r="Q16" s="32">
        <v>0</v>
      </c>
      <c r="R16" s="16" t="str">
        <f t="shared" si="1"/>
        <v>PD</v>
      </c>
      <c r="S16" s="17">
        <v>12766900</v>
      </c>
      <c r="T16" s="32">
        <v>0</v>
      </c>
      <c r="U16" s="16" t="str">
        <f t="shared" si="2"/>
        <v>PD</v>
      </c>
      <c r="V16" s="17">
        <v>2250000</v>
      </c>
      <c r="W16" s="32">
        <v>0</v>
      </c>
      <c r="X16" s="16" t="str">
        <f t="shared" si="3"/>
        <v>PD</v>
      </c>
      <c r="Y16" s="17">
        <v>16636900</v>
      </c>
      <c r="Z16" s="41">
        <f t="shared" si="9"/>
        <v>38</v>
      </c>
      <c r="AA16" s="16" t="str">
        <f t="shared" si="10"/>
        <v>PD</v>
      </c>
      <c r="AB16" s="41">
        <f t="shared" si="11"/>
        <v>100</v>
      </c>
      <c r="AC16" s="24" t="s">
        <v>69</v>
      </c>
      <c r="AD16" s="30">
        <f t="shared" ref="AD16:AD18" si="16">SUM(P16,S16,V16,Y16)</f>
        <v>31653800</v>
      </c>
      <c r="AE16" s="40">
        <f t="shared" si="12"/>
        <v>47.281738444625013</v>
      </c>
      <c r="AF16" s="24" t="s">
        <v>69</v>
      </c>
      <c r="AG16" s="41">
        <f t="shared" si="13"/>
        <v>76</v>
      </c>
      <c r="AH16" s="16" t="str">
        <f t="shared" si="14"/>
        <v>PD</v>
      </c>
      <c r="AI16" s="30">
        <f t="shared" si="15"/>
        <v>31653800</v>
      </c>
      <c r="AJ16" s="40"/>
      <c r="AK16" s="24" t="s">
        <v>69</v>
      </c>
      <c r="AL16" s="40"/>
      <c r="AM16" s="11"/>
      <c r="AP16" s="18"/>
    </row>
    <row r="17" spans="1:42" ht="90" x14ac:dyDescent="0.2">
      <c r="A17" s="12"/>
      <c r="B17" s="13"/>
      <c r="C17" s="19" t="s">
        <v>67</v>
      </c>
      <c r="D17" s="19" t="s">
        <v>72</v>
      </c>
      <c r="E17" s="32">
        <v>38</v>
      </c>
      <c r="F17" s="16" t="s">
        <v>74</v>
      </c>
      <c r="G17" s="17">
        <f t="shared" ref="G17:G18" si="17">M17*3</f>
        <v>738638400</v>
      </c>
      <c r="H17" s="32">
        <v>38</v>
      </c>
      <c r="I17" s="16" t="s">
        <v>74</v>
      </c>
      <c r="J17" s="31"/>
      <c r="K17" s="32">
        <v>38</v>
      </c>
      <c r="L17" s="16" t="s">
        <v>74</v>
      </c>
      <c r="M17" s="17">
        <v>246212800</v>
      </c>
      <c r="N17" s="32">
        <v>38</v>
      </c>
      <c r="O17" s="16" t="str">
        <f t="shared" si="0"/>
        <v>PD</v>
      </c>
      <c r="P17" s="31">
        <v>0</v>
      </c>
      <c r="Q17" s="32">
        <v>0</v>
      </c>
      <c r="R17" s="16" t="str">
        <f t="shared" si="1"/>
        <v>PD</v>
      </c>
      <c r="S17" s="17">
        <v>28308500</v>
      </c>
      <c r="T17" s="32">
        <v>0</v>
      </c>
      <c r="U17" s="16" t="str">
        <f t="shared" si="2"/>
        <v>PD</v>
      </c>
      <c r="V17" s="17">
        <v>8962000</v>
      </c>
      <c r="W17" s="32">
        <v>0</v>
      </c>
      <c r="X17" s="16" t="str">
        <f t="shared" si="3"/>
        <v>PD</v>
      </c>
      <c r="Y17" s="17">
        <v>88892700</v>
      </c>
      <c r="Z17" s="41">
        <f t="shared" si="9"/>
        <v>38</v>
      </c>
      <c r="AA17" s="37" t="str">
        <f t="shared" si="10"/>
        <v>PD</v>
      </c>
      <c r="AB17" s="41">
        <f t="shared" si="11"/>
        <v>100</v>
      </c>
      <c r="AC17" s="24" t="s">
        <v>69</v>
      </c>
      <c r="AD17" s="30">
        <f t="shared" si="16"/>
        <v>126163200</v>
      </c>
      <c r="AE17" s="40">
        <f t="shared" si="12"/>
        <v>51.241527654126841</v>
      </c>
      <c r="AF17" s="24" t="s">
        <v>69</v>
      </c>
      <c r="AG17" s="41">
        <f t="shared" si="13"/>
        <v>76</v>
      </c>
      <c r="AH17" s="37" t="str">
        <f t="shared" si="14"/>
        <v>PD</v>
      </c>
      <c r="AI17" s="30">
        <f t="shared" si="15"/>
        <v>126163200</v>
      </c>
      <c r="AJ17" s="40"/>
      <c r="AK17" s="24" t="s">
        <v>69</v>
      </c>
      <c r="AL17" s="40"/>
      <c r="AM17" s="11"/>
      <c r="AP17" s="18"/>
    </row>
    <row r="18" spans="1:42" ht="84.75" customHeight="1" x14ac:dyDescent="0.2">
      <c r="A18" s="12"/>
      <c r="B18" s="13"/>
      <c r="C18" s="19" t="s">
        <v>68</v>
      </c>
      <c r="D18" s="19" t="s">
        <v>73</v>
      </c>
      <c r="E18" s="32">
        <v>38</v>
      </c>
      <c r="F18" s="16" t="s">
        <v>74</v>
      </c>
      <c r="G18" s="17">
        <f t="shared" si="17"/>
        <v>677925000</v>
      </c>
      <c r="H18" s="32">
        <v>38</v>
      </c>
      <c r="I18" s="16" t="s">
        <v>74</v>
      </c>
      <c r="J18" s="17"/>
      <c r="K18" s="32">
        <v>38</v>
      </c>
      <c r="L18" s="16" t="s">
        <v>74</v>
      </c>
      <c r="M18" s="17">
        <v>225975000</v>
      </c>
      <c r="N18" s="32">
        <v>38</v>
      </c>
      <c r="O18" s="16" t="str">
        <f t="shared" si="0"/>
        <v>PD</v>
      </c>
      <c r="P18" s="17">
        <v>36325000</v>
      </c>
      <c r="Q18" s="32">
        <v>0</v>
      </c>
      <c r="R18" s="16" t="str">
        <f t="shared" si="1"/>
        <v>PD</v>
      </c>
      <c r="S18" s="17">
        <f>72688000-P18</f>
        <v>36363000</v>
      </c>
      <c r="T18" s="15">
        <v>0</v>
      </c>
      <c r="U18" s="37" t="str">
        <f t="shared" si="2"/>
        <v>PD</v>
      </c>
      <c r="V18" s="17">
        <v>49210400</v>
      </c>
      <c r="W18" s="15">
        <v>0</v>
      </c>
      <c r="X18" s="37" t="str">
        <f t="shared" si="3"/>
        <v>PD</v>
      </c>
      <c r="Y18" s="17">
        <v>104076600</v>
      </c>
      <c r="Z18" s="41">
        <f t="shared" si="9"/>
        <v>38</v>
      </c>
      <c r="AA18" s="37" t="str">
        <f t="shared" si="10"/>
        <v>PD</v>
      </c>
      <c r="AB18" s="41">
        <f t="shared" si="11"/>
        <v>100</v>
      </c>
      <c r="AC18" s="24" t="s">
        <v>69</v>
      </c>
      <c r="AD18" s="30">
        <f t="shared" si="16"/>
        <v>225975000</v>
      </c>
      <c r="AE18" s="40">
        <f t="shared" si="12"/>
        <v>100</v>
      </c>
      <c r="AF18" s="24" t="s">
        <v>69</v>
      </c>
      <c r="AG18" s="41">
        <f t="shared" si="13"/>
        <v>76</v>
      </c>
      <c r="AH18" s="37" t="str">
        <f t="shared" si="14"/>
        <v>PD</v>
      </c>
      <c r="AI18" s="30">
        <f t="shared" si="15"/>
        <v>225975000</v>
      </c>
      <c r="AJ18" s="40"/>
      <c r="AK18" s="24" t="s">
        <v>69</v>
      </c>
      <c r="AL18" s="40"/>
      <c r="AM18" s="11"/>
      <c r="AP18" s="18"/>
    </row>
    <row r="19" spans="1:42" ht="15" x14ac:dyDescent="0.2">
      <c r="A19" s="111" t="s">
        <v>23</v>
      </c>
      <c r="B19" s="112"/>
      <c r="C19" s="112"/>
      <c r="D19" s="112"/>
      <c r="E19" s="112"/>
      <c r="F19" s="112"/>
      <c r="G19" s="112"/>
      <c r="H19" s="112"/>
      <c r="I19" s="112"/>
      <c r="J19" s="112"/>
      <c r="K19" s="112"/>
      <c r="L19" s="112"/>
      <c r="M19" s="112"/>
      <c r="N19" s="112"/>
      <c r="O19" s="112"/>
      <c r="P19" s="112"/>
      <c r="Q19" s="112"/>
      <c r="R19" s="112"/>
      <c r="S19" s="112"/>
      <c r="T19" s="112"/>
      <c r="U19" s="112"/>
      <c r="V19" s="112"/>
      <c r="W19" s="112"/>
      <c r="X19" s="112"/>
      <c r="Y19" s="112"/>
      <c r="Z19" s="112"/>
      <c r="AA19" s="113"/>
      <c r="AB19" s="55">
        <f>AVERAGE(AB13:AB18)</f>
        <v>78.28947368421052</v>
      </c>
      <c r="AC19" s="44"/>
      <c r="AD19" s="42"/>
      <c r="AE19" s="55">
        <f>AVERAGE(AE13)</f>
        <v>71.186623016498658</v>
      </c>
      <c r="AF19" s="44"/>
      <c r="AG19" s="43"/>
      <c r="AH19" s="44"/>
      <c r="AI19" s="43"/>
      <c r="AJ19" s="43"/>
      <c r="AK19" s="44"/>
      <c r="AL19" s="45"/>
      <c r="AM19" s="11"/>
    </row>
    <row r="20" spans="1:42" ht="15" x14ac:dyDescent="0.2">
      <c r="A20" s="111" t="s">
        <v>24</v>
      </c>
      <c r="B20" s="112"/>
      <c r="C20" s="112"/>
      <c r="D20" s="112"/>
      <c r="E20" s="112"/>
      <c r="F20" s="112"/>
      <c r="G20" s="112"/>
      <c r="H20" s="112"/>
      <c r="I20" s="112"/>
      <c r="J20" s="112"/>
      <c r="K20" s="112"/>
      <c r="L20" s="112"/>
      <c r="M20" s="112"/>
      <c r="N20" s="112"/>
      <c r="O20" s="112"/>
      <c r="P20" s="112"/>
      <c r="Q20" s="112"/>
      <c r="R20" s="112"/>
      <c r="S20" s="112"/>
      <c r="T20" s="112"/>
      <c r="U20" s="112"/>
      <c r="V20" s="112"/>
      <c r="W20" s="112"/>
      <c r="X20" s="112"/>
      <c r="Y20" s="112"/>
      <c r="Z20" s="112"/>
      <c r="AA20" s="113"/>
      <c r="AB20" s="20" t="str">
        <f>IF(AB19&gt;=91,"Sangat Tinggi",IF(AB19&gt;=76,"Tinggi",IF(AB19&gt;=66,"Sedang",IF(AB19&gt;=51,"Rendah",IF(AB19&lt;=50,"Sangat Rendah")))))</f>
        <v>Tinggi</v>
      </c>
      <c r="AC20" s="44"/>
      <c r="AD20" s="46"/>
      <c r="AE20" s="20" t="str">
        <f>IF(AE19&gt;=91,"Sangat Tinggi",IF(AE19&gt;=76,"Tinggi",IF(AE19&gt;=66,"Sedang",IF(AE19&gt;=51,"Rendah",IF(AE19&lt;=50,"Sangat Rendah")))))</f>
        <v>Sedang</v>
      </c>
      <c r="AF20" s="44"/>
      <c r="AG20" s="47"/>
      <c r="AH20" s="44"/>
      <c r="AI20" s="48"/>
      <c r="AJ20" s="47"/>
      <c r="AK20" s="44"/>
      <c r="AL20" s="49"/>
      <c r="AM20" s="11"/>
    </row>
    <row r="21" spans="1:42" ht="15" x14ac:dyDescent="0.2">
      <c r="A21" s="103" t="s">
        <v>52</v>
      </c>
      <c r="B21" s="103"/>
      <c r="C21" s="103"/>
      <c r="D21" s="103"/>
      <c r="E21" s="103"/>
      <c r="F21" s="103"/>
      <c r="G21" s="103"/>
      <c r="H21" s="103"/>
      <c r="I21" s="103"/>
      <c r="J21" s="103"/>
      <c r="K21" s="103"/>
      <c r="L21" s="103"/>
      <c r="M21" s="103"/>
      <c r="N21" s="103"/>
      <c r="O21" s="103"/>
      <c r="P21" s="103"/>
      <c r="Q21" s="103"/>
      <c r="R21" s="103"/>
      <c r="S21" s="103"/>
      <c r="T21" s="103"/>
      <c r="U21" s="103"/>
      <c r="V21" s="103"/>
      <c r="W21" s="103"/>
      <c r="X21" s="103"/>
      <c r="Y21" s="103"/>
      <c r="Z21" s="103"/>
      <c r="AA21" s="103"/>
      <c r="AB21" s="103"/>
      <c r="AC21" s="103"/>
      <c r="AD21" s="103"/>
      <c r="AE21" s="103"/>
      <c r="AF21" s="103"/>
      <c r="AG21" s="103"/>
      <c r="AH21" s="103"/>
      <c r="AI21" s="103"/>
      <c r="AJ21" s="103"/>
      <c r="AK21" s="103"/>
      <c r="AL21" s="103"/>
      <c r="AM21" s="11"/>
    </row>
    <row r="22" spans="1:42" ht="15" x14ac:dyDescent="0.2">
      <c r="A22" s="103" t="s">
        <v>53</v>
      </c>
      <c r="B22" s="103"/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103"/>
      <c r="Q22" s="103"/>
      <c r="R22" s="103"/>
      <c r="S22" s="103"/>
      <c r="T22" s="103"/>
      <c r="U22" s="103"/>
      <c r="V22" s="103"/>
      <c r="W22" s="103"/>
      <c r="X22" s="103"/>
      <c r="Y22" s="103"/>
      <c r="Z22" s="103"/>
      <c r="AA22" s="103"/>
      <c r="AB22" s="103"/>
      <c r="AC22" s="103"/>
      <c r="AD22" s="103"/>
      <c r="AE22" s="103"/>
      <c r="AF22" s="103"/>
      <c r="AG22" s="103"/>
      <c r="AH22" s="103"/>
      <c r="AI22" s="103"/>
      <c r="AJ22" s="103"/>
      <c r="AK22" s="103"/>
      <c r="AL22" s="103"/>
      <c r="AM22" s="11"/>
    </row>
    <row r="23" spans="1:42" ht="15" x14ac:dyDescent="0.2">
      <c r="A23" s="103" t="s">
        <v>54</v>
      </c>
      <c r="B23" s="103"/>
      <c r="C23" s="103"/>
      <c r="D23" s="103"/>
      <c r="E23" s="103"/>
      <c r="F23" s="103"/>
      <c r="G23" s="103"/>
      <c r="H23" s="103"/>
      <c r="I23" s="103"/>
      <c r="J23" s="103"/>
      <c r="K23" s="103"/>
      <c r="L23" s="103"/>
      <c r="M23" s="103"/>
      <c r="N23" s="103"/>
      <c r="O23" s="103"/>
      <c r="P23" s="103"/>
      <c r="Q23" s="103"/>
      <c r="R23" s="103"/>
      <c r="S23" s="103"/>
      <c r="T23" s="103"/>
      <c r="U23" s="103"/>
      <c r="V23" s="103"/>
      <c r="W23" s="103"/>
      <c r="X23" s="103"/>
      <c r="Y23" s="103"/>
      <c r="Z23" s="103"/>
      <c r="AA23" s="103"/>
      <c r="AB23" s="103"/>
      <c r="AC23" s="103"/>
      <c r="AD23" s="103"/>
      <c r="AE23" s="103"/>
      <c r="AF23" s="103"/>
      <c r="AG23" s="103"/>
      <c r="AH23" s="103"/>
      <c r="AI23" s="103"/>
      <c r="AJ23" s="103"/>
      <c r="AK23" s="103"/>
      <c r="AL23" s="103"/>
      <c r="AM23" s="11"/>
    </row>
    <row r="24" spans="1:42" ht="15" x14ac:dyDescent="0.2">
      <c r="A24" s="103" t="s">
        <v>55</v>
      </c>
      <c r="B24" s="103"/>
      <c r="C24" s="103"/>
      <c r="D24" s="103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103"/>
      <c r="P24" s="103"/>
      <c r="Q24" s="103"/>
      <c r="R24" s="103"/>
      <c r="S24" s="103"/>
      <c r="T24" s="103"/>
      <c r="U24" s="103"/>
      <c r="V24" s="103"/>
      <c r="W24" s="103"/>
      <c r="X24" s="103"/>
      <c r="Y24" s="103"/>
      <c r="Z24" s="103"/>
      <c r="AA24" s="103"/>
      <c r="AB24" s="103"/>
      <c r="AC24" s="103"/>
      <c r="AD24" s="103"/>
      <c r="AE24" s="103"/>
      <c r="AF24" s="103"/>
      <c r="AG24" s="103"/>
      <c r="AH24" s="103"/>
      <c r="AI24" s="103"/>
      <c r="AJ24" s="103"/>
      <c r="AK24" s="103"/>
      <c r="AL24" s="103"/>
      <c r="AM24" s="21"/>
    </row>
    <row r="25" spans="1:42" ht="15" x14ac:dyDescent="0.2">
      <c r="A25" s="22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3"/>
      <c r="AB25" s="22"/>
      <c r="AC25" s="23"/>
      <c r="AD25" s="22"/>
      <c r="AE25" s="22"/>
      <c r="AF25" s="23"/>
      <c r="AG25" s="22"/>
      <c r="AH25" s="23"/>
      <c r="AI25" s="22"/>
      <c r="AJ25" s="22"/>
      <c r="AK25" s="23"/>
      <c r="AL25" s="22"/>
    </row>
    <row r="26" spans="1:42" ht="15" x14ac:dyDescent="0.2">
      <c r="A26" s="22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67" t="s">
        <v>46</v>
      </c>
      <c r="AA26" s="67"/>
      <c r="AB26" s="67"/>
      <c r="AC26" s="67"/>
      <c r="AD26" s="67"/>
      <c r="AE26" s="67"/>
      <c r="AF26" s="23"/>
      <c r="AG26" s="22"/>
      <c r="AH26" s="67" t="s">
        <v>47</v>
      </c>
      <c r="AI26" s="67"/>
      <c r="AJ26" s="67"/>
      <c r="AK26" s="67"/>
      <c r="AL26" s="67"/>
      <c r="AM26" s="67"/>
    </row>
    <row r="27" spans="1:42" ht="15.75" x14ac:dyDescent="0.25">
      <c r="A27" s="28"/>
      <c r="B27" s="29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67" t="s">
        <v>79</v>
      </c>
      <c r="AA27" s="67"/>
      <c r="AB27" s="67"/>
      <c r="AC27" s="67"/>
      <c r="AD27" s="67"/>
      <c r="AE27" s="67"/>
      <c r="AF27" s="23"/>
      <c r="AG27" s="22"/>
      <c r="AH27" s="67" t="s">
        <v>79</v>
      </c>
      <c r="AI27" s="67"/>
      <c r="AJ27" s="67"/>
      <c r="AK27" s="67"/>
      <c r="AL27" s="67"/>
      <c r="AM27" s="67"/>
    </row>
    <row r="28" spans="1:42" ht="15" x14ac:dyDescent="0.2">
      <c r="Z28" s="67" t="s">
        <v>58</v>
      </c>
      <c r="AA28" s="67"/>
      <c r="AB28" s="67"/>
      <c r="AC28" s="67"/>
      <c r="AD28" s="67"/>
      <c r="AE28" s="67"/>
      <c r="AH28" s="67" t="s">
        <v>48</v>
      </c>
      <c r="AI28" s="67"/>
      <c r="AJ28" s="67"/>
      <c r="AK28" s="67"/>
      <c r="AL28" s="67"/>
      <c r="AM28" s="67"/>
    </row>
    <row r="29" spans="1:42" ht="15" x14ac:dyDescent="0.2">
      <c r="Z29" s="67" t="s">
        <v>49</v>
      </c>
      <c r="AA29" s="67"/>
      <c r="AB29" s="67"/>
      <c r="AC29" s="67"/>
      <c r="AD29" s="67"/>
      <c r="AE29" s="67"/>
      <c r="AH29" s="67" t="s">
        <v>49</v>
      </c>
      <c r="AI29" s="67"/>
      <c r="AJ29" s="67"/>
      <c r="AK29" s="67"/>
      <c r="AL29" s="67"/>
      <c r="AM29" s="67"/>
    </row>
    <row r="30" spans="1:42" ht="51" x14ac:dyDescent="0.2">
      <c r="A30" s="25" t="s">
        <v>25</v>
      </c>
      <c r="B30" s="25" t="s">
        <v>26</v>
      </c>
      <c r="C30" s="25" t="s">
        <v>27</v>
      </c>
      <c r="Z30" s="22"/>
      <c r="AA30" s="23"/>
      <c r="AB30" s="22"/>
      <c r="AC30" s="23"/>
      <c r="AD30" s="22"/>
      <c r="AH30" s="22"/>
      <c r="AI30" s="23"/>
      <c r="AJ30" s="22"/>
      <c r="AK30" s="23"/>
      <c r="AL30" s="22"/>
    </row>
    <row r="31" spans="1:42" ht="25.5" x14ac:dyDescent="0.25">
      <c r="A31" s="26" t="s">
        <v>28</v>
      </c>
      <c r="B31" s="26" t="s">
        <v>29</v>
      </c>
      <c r="C31" s="26" t="s">
        <v>30</v>
      </c>
      <c r="Z31" s="68" t="s">
        <v>56</v>
      </c>
      <c r="AA31" s="69"/>
      <c r="AB31" s="69"/>
      <c r="AC31" s="69"/>
      <c r="AD31" s="69"/>
      <c r="AE31" s="69"/>
      <c r="AH31" s="68" t="s">
        <v>50</v>
      </c>
      <c r="AI31" s="68"/>
      <c r="AJ31" s="68"/>
      <c r="AK31" s="68"/>
      <c r="AL31" s="68"/>
      <c r="AM31" s="68"/>
    </row>
    <row r="32" spans="1:42" ht="25.5" x14ac:dyDescent="0.2">
      <c r="A32" s="26" t="s">
        <v>31</v>
      </c>
      <c r="B32" s="26" t="s">
        <v>32</v>
      </c>
      <c r="C32" s="26" t="s">
        <v>33</v>
      </c>
      <c r="Z32" s="70" t="s">
        <v>57</v>
      </c>
      <c r="AA32" s="70"/>
      <c r="AB32" s="70"/>
      <c r="AC32" s="70"/>
      <c r="AD32" s="70"/>
      <c r="AE32" s="70"/>
      <c r="AH32" s="70" t="s">
        <v>51</v>
      </c>
      <c r="AI32" s="70"/>
      <c r="AJ32" s="70"/>
      <c r="AK32" s="70"/>
      <c r="AL32" s="70"/>
      <c r="AM32" s="70"/>
    </row>
    <row r="33" spans="1:3" ht="25.5" x14ac:dyDescent="0.2">
      <c r="A33" s="26" t="s">
        <v>34</v>
      </c>
      <c r="B33" s="26" t="s">
        <v>35</v>
      </c>
      <c r="C33" s="26" t="s">
        <v>36</v>
      </c>
    </row>
    <row r="34" spans="1:3" ht="25.5" x14ac:dyDescent="0.2">
      <c r="A34" s="26" t="s">
        <v>37</v>
      </c>
      <c r="B34" s="26" t="s">
        <v>38</v>
      </c>
      <c r="C34" s="26" t="s">
        <v>39</v>
      </c>
    </row>
    <row r="35" spans="1:3" ht="25.5" x14ac:dyDescent="0.2">
      <c r="A35" s="26" t="s">
        <v>40</v>
      </c>
      <c r="B35" s="27" t="s">
        <v>41</v>
      </c>
      <c r="C35" s="26" t="s">
        <v>42</v>
      </c>
    </row>
  </sheetData>
  <mergeCells count="82">
    <mergeCell ref="A20:AA20"/>
    <mergeCell ref="A22:AL22"/>
    <mergeCell ref="A23:AL23"/>
    <mergeCell ref="T11:U12"/>
    <mergeCell ref="V11:V12"/>
    <mergeCell ref="W11:X12"/>
    <mergeCell ref="Y11:Y12"/>
    <mergeCell ref="A10:A12"/>
    <mergeCell ref="B10:B12"/>
    <mergeCell ref="C10:C12"/>
    <mergeCell ref="D10:D12"/>
    <mergeCell ref="Q11:R12"/>
    <mergeCell ref="S11:S12"/>
    <mergeCell ref="Z12:AA12"/>
    <mergeCell ref="AB12:AC12"/>
    <mergeCell ref="AE12:AF12"/>
    <mergeCell ref="A24:AL24"/>
    <mergeCell ref="A21:AL21"/>
    <mergeCell ref="E11:F12"/>
    <mergeCell ref="G11:G12"/>
    <mergeCell ref="H11:I12"/>
    <mergeCell ref="J11:J12"/>
    <mergeCell ref="K11:L12"/>
    <mergeCell ref="M11:M12"/>
    <mergeCell ref="N11:O12"/>
    <mergeCell ref="P11:P12"/>
    <mergeCell ref="AG12:AH12"/>
    <mergeCell ref="AJ12:AK12"/>
    <mergeCell ref="Z11:AA11"/>
    <mergeCell ref="AG11:AH11"/>
    <mergeCell ref="A19:AA19"/>
    <mergeCell ref="AJ11:AK11"/>
    <mergeCell ref="AB11:AC11"/>
    <mergeCell ref="E10:G10"/>
    <mergeCell ref="H10:J10"/>
    <mergeCell ref="AG10:AI10"/>
    <mergeCell ref="AJ10:AL10"/>
    <mergeCell ref="K10:M10"/>
    <mergeCell ref="N10:P10"/>
    <mergeCell ref="Q10:S10"/>
    <mergeCell ref="T10:V10"/>
    <mergeCell ref="W10:Y10"/>
    <mergeCell ref="Z10:AF10"/>
    <mergeCell ref="AE11:AF11"/>
    <mergeCell ref="AM7:AM8"/>
    <mergeCell ref="K9:M9"/>
    <mergeCell ref="N9:P9"/>
    <mergeCell ref="Q9:S9"/>
    <mergeCell ref="T9:V9"/>
    <mergeCell ref="W9:Y9"/>
    <mergeCell ref="AG9:AI9"/>
    <mergeCell ref="AJ9:AL9"/>
    <mergeCell ref="K7:M8"/>
    <mergeCell ref="N7:Y8"/>
    <mergeCell ref="AG7:AI8"/>
    <mergeCell ref="AJ7:AL8"/>
    <mergeCell ref="Z7:AF8"/>
    <mergeCell ref="H7:J9"/>
    <mergeCell ref="A6:AL6"/>
    <mergeCell ref="Z9:AF9"/>
    <mergeCell ref="A1:AL1"/>
    <mergeCell ref="A2:AL2"/>
    <mergeCell ref="A3:AL3"/>
    <mergeCell ref="A4:AL4"/>
    <mergeCell ref="A5:AL5"/>
    <mergeCell ref="A7:A9"/>
    <mergeCell ref="B7:B9"/>
    <mergeCell ref="C7:C9"/>
    <mergeCell ref="D7:D9"/>
    <mergeCell ref="E7:G9"/>
    <mergeCell ref="Z26:AE26"/>
    <mergeCell ref="AH26:AM26"/>
    <mergeCell ref="Z27:AE27"/>
    <mergeCell ref="AH27:AM27"/>
    <mergeCell ref="Z28:AE28"/>
    <mergeCell ref="AH28:AM28"/>
    <mergeCell ref="Z29:AE29"/>
    <mergeCell ref="AH29:AM29"/>
    <mergeCell ref="Z31:AE31"/>
    <mergeCell ref="AH31:AM31"/>
    <mergeCell ref="Z32:AE32"/>
    <mergeCell ref="AH32:AM32"/>
  </mergeCells>
  <printOptions horizontalCentered="1"/>
  <pageMargins left="0.23622047244094491" right="0.23622047244094491" top="3.937007874015748E-2" bottom="3.937007874015748E-2" header="0" footer="0"/>
  <pageSetup paperSize="14" scale="33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Bag Organisasi</vt:lpstr>
      <vt:lpstr>'Bag Organisasi'!Print_Area</vt:lpstr>
      <vt:lpstr>'Bag Organisasi'!Print_Titles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W10 PRO</dc:creator>
  <cp:lastModifiedBy>W10 PRO</cp:lastModifiedBy>
  <dcterms:created xsi:type="dcterms:W3CDTF">2020-03-18T05:59:44Z</dcterms:created>
  <dcterms:modified xsi:type="dcterms:W3CDTF">2021-12-28T02:31:32Z</dcterms:modified>
</cp:coreProperties>
</file>