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0" yWindow="0" windowWidth="20640" windowHeight="11760" activeTab="1"/>
  </bookViews>
  <sheets>
    <sheet name="Bag Pemerintahan I" sheetId="2" r:id="rId1"/>
    <sheet name="Bag Pemerintahan II" sheetId="4" r:id="rId2"/>
    <sheet name="Bag Pemerintahan per triwulan 2" sheetId="1" state="hidden" r:id="rId3"/>
    <sheet name="Bag Pemerintahan Akumulasi I-II" sheetId="3" state="hidden" r:id="rId4"/>
  </sheets>
  <definedNames>
    <definedName name="_xlnm.Print_Area" localSheetId="3">'Bag Pemerintahan Akumulasi I-II'!$A$1:$AP$40</definedName>
    <definedName name="_xlnm.Print_Area" localSheetId="0">'Bag Pemerintahan I'!$A$1:$AM$40</definedName>
    <definedName name="_xlnm.Print_Area" localSheetId="1">'Bag Pemerintahan II'!$A$1:$AM$38</definedName>
    <definedName name="_xlnm.Print_Area" localSheetId="2">'Bag Pemerintahan per triwulan 2'!$A$1:$AP$40</definedName>
    <definedName name="_xlnm.Print_Titles" localSheetId="3">'Bag Pemerintahan Akumulasi I-II'!$7:$12</definedName>
    <definedName name="_xlnm.Print_Titles" localSheetId="0">'Bag Pemerintahan I'!$7:$12</definedName>
    <definedName name="_xlnm.Print_Titles" localSheetId="1">'Bag Pemerintahan II'!$7:$12</definedName>
    <definedName name="_xlnm.Print_Titles" localSheetId="2">'Bag Pemerintahan per triwulan 2'!$7:$12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4" l="1"/>
  <c r="X16" i="4"/>
  <c r="X15" i="4"/>
  <c r="Y14" i="4"/>
  <c r="Y13" i="4" s="1"/>
  <c r="X14" i="4"/>
  <c r="X13" i="4"/>
  <c r="V14" i="4" l="1"/>
  <c r="V13" i="4" s="1"/>
  <c r="U17" i="4"/>
  <c r="U16" i="4"/>
  <c r="U15" i="4"/>
  <c r="U14" i="4"/>
  <c r="U13" i="4"/>
  <c r="G17" i="4" l="1"/>
  <c r="E17" i="4"/>
  <c r="E16" i="4"/>
  <c r="G16" i="4"/>
  <c r="G15" i="4"/>
  <c r="E15" i="4"/>
  <c r="R13" i="4"/>
  <c r="O13" i="4"/>
  <c r="G14" i="4" l="1"/>
  <c r="G13" i="4" s="1"/>
  <c r="S14" i="4"/>
  <c r="Z14" i="4" l="1"/>
  <c r="S13" i="4"/>
  <c r="AD17" i="4"/>
  <c r="AE17" i="4" s="1"/>
  <c r="AA17" i="4"/>
  <c r="Z17" i="4"/>
  <c r="AB17" i="4" s="1"/>
  <c r="AD16" i="4"/>
  <c r="AE16" i="4" s="1"/>
  <c r="AA16" i="4"/>
  <c r="Z16" i="4"/>
  <c r="AB16" i="4" s="1"/>
  <c r="AD15" i="4"/>
  <c r="AE15" i="4" s="1"/>
  <c r="AA15" i="4"/>
  <c r="Z15" i="4"/>
  <c r="AB15" i="4" s="1"/>
  <c r="AB14" i="4"/>
  <c r="AA14" i="4"/>
  <c r="P14" i="4"/>
  <c r="P13" i="4" s="1"/>
  <c r="M14" i="4"/>
  <c r="M13" i="4" s="1"/>
  <c r="AA13" i="4"/>
  <c r="O15" i="2"/>
  <c r="O14" i="2" s="1"/>
  <c r="O13" i="2" s="1"/>
  <c r="N15" i="2"/>
  <c r="N14" i="2" s="1"/>
  <c r="N13" i="2" s="1"/>
  <c r="Z16" i="2"/>
  <c r="Z13" i="4" l="1"/>
  <c r="AB13" i="4" s="1"/>
  <c r="AB18" i="4" s="1"/>
  <c r="AB19" i="4" s="1"/>
  <c r="AD13" i="4"/>
  <c r="AE13" i="4" s="1"/>
  <c r="AE18" i="4" s="1"/>
  <c r="AE19" i="4" s="1"/>
  <c r="AD14" i="4"/>
  <c r="AE14" i="4" s="1"/>
  <c r="AC13" i="3" l="1"/>
  <c r="AE13" i="3" s="1"/>
  <c r="AB16" i="2"/>
  <c r="AC19" i="3" l="1"/>
  <c r="AC18" i="3"/>
  <c r="AC17" i="3"/>
  <c r="AC16" i="3"/>
  <c r="AE16" i="3" s="1"/>
  <c r="AE17" i="3" l="1"/>
  <c r="AG17" i="3" l="1"/>
  <c r="AH17" i="3" s="1"/>
  <c r="AG19" i="3"/>
  <c r="AH19" i="3" s="1"/>
  <c r="AG18" i="3"/>
  <c r="AH18" i="3" s="1"/>
  <c r="AD19" i="3"/>
  <c r="AE19" i="3"/>
  <c r="AE18" i="3"/>
  <c r="AE20" i="3" s="1"/>
  <c r="AE21" i="3" s="1"/>
  <c r="AD18" i="3"/>
  <c r="AD17" i="3"/>
  <c r="AD16" i="3"/>
  <c r="S16" i="3"/>
  <c r="P16" i="3"/>
  <c r="AG16" i="3" s="1"/>
  <c r="AH16" i="3" s="1"/>
  <c r="M16" i="3"/>
  <c r="AD13" i="3"/>
  <c r="S13" i="3"/>
  <c r="P13" i="3"/>
  <c r="AG13" i="3" s="1"/>
  <c r="AH13" i="3" s="1"/>
  <c r="M13" i="3"/>
  <c r="AH20" i="3" l="1"/>
  <c r="AH21" i="3" s="1"/>
  <c r="AC17" i="1" l="1"/>
  <c r="S16" i="1" l="1"/>
  <c r="AG16" i="1" s="1"/>
  <c r="AC16" i="1"/>
  <c r="AE16" i="1" s="1"/>
  <c r="AG17" i="1"/>
  <c r="AG19" i="1"/>
  <c r="AH19" i="1" s="1"/>
  <c r="AG18" i="1"/>
  <c r="P16" i="2" l="1"/>
  <c r="AD19" i="2"/>
  <c r="AE19" i="2" s="1"/>
  <c r="AA19" i="2"/>
  <c r="Z19" i="2"/>
  <c r="AB19" i="2" s="1"/>
  <c r="AD18" i="2"/>
  <c r="AE18" i="2" s="1"/>
  <c r="AA18" i="2"/>
  <c r="Z18" i="2"/>
  <c r="AB18" i="2" s="1"/>
  <c r="AD17" i="2"/>
  <c r="AE17" i="2" s="1"/>
  <c r="AA17" i="2"/>
  <c r="Z17" i="2"/>
  <c r="AB17" i="2" s="1"/>
  <c r="AA16" i="2"/>
  <c r="AD16" i="2"/>
  <c r="M16" i="2"/>
  <c r="M13" i="2" s="1"/>
  <c r="AA13" i="2"/>
  <c r="Z13" i="2"/>
  <c r="AB13" i="2" s="1"/>
  <c r="P16" i="1"/>
  <c r="P13" i="1" s="1"/>
  <c r="P13" i="2" l="1"/>
  <c r="AD13" i="2" s="1"/>
  <c r="AE13" i="2" s="1"/>
  <c r="AE20" i="2" s="1"/>
  <c r="AE21" i="2" s="1"/>
  <c r="AB20" i="2"/>
  <c r="AB21" i="2" s="1"/>
  <c r="AE16" i="2"/>
  <c r="AD19" i="1" l="1"/>
  <c r="AC19" i="1"/>
  <c r="AE19" i="1" s="1"/>
  <c r="AH18" i="1"/>
  <c r="AD18" i="1"/>
  <c r="AC18" i="1"/>
  <c r="AE18" i="1" s="1"/>
  <c r="AH17" i="1"/>
  <c r="AD17" i="1"/>
  <c r="AE17" i="1"/>
  <c r="AD16" i="1"/>
  <c r="AD13" i="1"/>
  <c r="AC13" i="1"/>
  <c r="AE13" i="1" s="1"/>
  <c r="AE20" i="1" s="1"/>
  <c r="M16" i="1" l="1"/>
  <c r="M13" i="1" l="1"/>
  <c r="AH16" i="1"/>
  <c r="S13" i="1"/>
  <c r="AG13" i="1" s="1"/>
  <c r="AH13" i="1" s="1"/>
  <c r="AH20" i="1" s="1"/>
  <c r="AH21" i="1" l="1"/>
  <c r="AE21" i="1"/>
</calcChain>
</file>

<file path=xl/sharedStrings.xml><?xml version="1.0" encoding="utf-8"?>
<sst xmlns="http://schemas.openxmlformats.org/spreadsheetml/2006/main" count="527" uniqueCount="95">
  <si>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</si>
  <si>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</si>
  <si>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</si>
  <si>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</si>
  <si>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</si>
  <si>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</si>
  <si>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</si>
  <si>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</si>
  <si>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</si>
  <si>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</si>
  <si>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</si>
  <si>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</si>
  <si>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</si>
  <si>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</si>
  <si>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</si>
  <si>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</si>
  <si>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</si>
  <si>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</si>
  <si>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</si>
  <si>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</si>
  <si>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</si>
  <si>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</si>
  <si>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</si>
  <si>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</si>
  <si>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</si>
  <si>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</si>
  <si>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</si>
  <si>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</si>
  <si>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</si>
  <si>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</si>
  <si>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</si>
  <si>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</si>
  <si>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</si>
  <si>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</si>
  <si>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</si>
  <si>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</si>
  <si>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</si>
  <si>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</si>
  <si>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</si>
  <si>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</si>
  <si>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</si>
  <si>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</si>
  <si>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</si>
  <si>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</si>
  <si>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</si>
  <si>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</si>
  <si>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</si>
  <si>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BAGIAN PEMERINTAHAN SEKRETARIAT DAERAH</t>
  </si>
  <si>
    <t>Bagian Pemerintahan Sekretariat Daerah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</si>
  <si>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</si>
  <si>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</si>
  <si>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</si>
  <si>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</si>
  <si>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</si>
  <si>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</si>
  <si>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</si>
  <si>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</si>
  <si>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</si>
  <si>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Bagian Pemerintahan Sekretariat Daerah</t>
  </si>
  <si>
    <t>DIAN MARLIANA, SSTP, M.Si</t>
  </si>
  <si>
    <t>NIP. 19780312 199612 2 001</t>
  </si>
  <si>
    <t>PERIODE PELAKSANAAN TRIWULAN I TAHUN 2021</t>
  </si>
  <si>
    <t>Kandangan,         April 2021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</si>
  <si>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</si>
  <si>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</si>
  <si>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</si>
  <si>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</si>
  <si>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Pemerintahan dan Kesejahteraan Rakyat</t>
  </si>
  <si>
    <t>Administrasi Tata Pemerintahan</t>
  </si>
  <si>
    <t>Penataan Administrasi Pemerintahan</t>
  </si>
  <si>
    <t>Pengelolaan Administrasi Kewilayahan</t>
  </si>
  <si>
    <t>Fasilitasi Pelaksanaan Otonomi Daerah</t>
  </si>
  <si>
    <t>%</t>
  </si>
  <si>
    <t>Persentase kecamatan dan kelurahan yang berkinerja baik</t>
  </si>
  <si>
    <t>Persentase produk hukum daerah yang berkualitas dan permasalahan hukum yang diselesaikan</t>
  </si>
  <si>
    <t>Tingkat kepuasan pelayanan</t>
  </si>
  <si>
    <t>Kandangan,         Juli 2021</t>
  </si>
  <si>
    <t>Kandangan,       Juli  2021</t>
  </si>
  <si>
    <t>Persentase pelayanan administrasi tata pemerintahan</t>
  </si>
  <si>
    <t>Pelayanan penataan administrasi pemerintahan sesuai standar</t>
  </si>
  <si>
    <t>Jumlah dokumen Penetapan dan Perubahan Batas Daerah, Batas Kecamatan dan Kelurahan tepat waktu</t>
  </si>
  <si>
    <t>Jumlah Dokumen LPPD,LKPJ dan SPM Tepat Waktu</t>
  </si>
  <si>
    <t>Bln</t>
  </si>
  <si>
    <t>Dok</t>
  </si>
  <si>
    <t>bln</t>
  </si>
  <si>
    <t>Tindak lanjut yang diperlukan dalam triwulan berikutnya*): Perlu Diagendakan Pertemuan Rutin Anggota Forkopimda Kab. HSS</t>
  </si>
  <si>
    <t xml:space="preserve">Faktor penghambat pencapaian kinerja: Tidak Ada Pengaturan Pasti Untuk Kegiatan Forkopimda Kab. HSS dan </t>
  </si>
  <si>
    <t>Tindak lanjut yang diperlukan dalam triwulan berikutnya*): Apabila situasi pandemi Covid-19 agak melandai maka akan dilaksanakan Perjalanan Dinas Forkopimda dan Tim PBD Kab. HSS akan segera turun ke lapangan.</t>
  </si>
  <si>
    <t>Faktor penghambat pencapaian kinerja: Untuk Sub Kegiatan Penataan Administrasi Pemerintahan, Perjalanan Dinas Forkopimda terkendala dikarenakan adanya pandemi Covid-19 sedangkan untuk Sub Kegiatan Pengelolaan Administrasi Kewilayahan, dikarenakan situasi pandemi Covid-19 , sehingga Tim PBD Kab. HSS terbatas untuk turun kelapangan.</t>
  </si>
  <si>
    <t>Tindak lanjut yang diperlukan dalam Renja Perangkat Daerah Kabupaten berikutnya*): Penambahan jumlah SDM di Bagian Pemerintahan Setda Kab. HSS</t>
  </si>
  <si>
    <t>Faktor penghambat pencapaian kinerja: Untuk Sub Kegiatan Penataan Administrasi Pemerintahan : Tidak Ada Pengaturan Pasti Untuk Kegiatan Forkopimda Kab. HSS dan Untuk Sub Kegiatan Pengelolaan Administrasi Kewilayahan : Belum Tersusunnya Jadwal Kegiatan Pelacakan Dikarenakan Belum Adanya SK Terbaru</t>
  </si>
  <si>
    <t>Tindak lanjut yang diperlukan dalam triwulan berikutnya*): Perlu Diagendakan Pertemuan Rutin Anggota Forkopimda Kab. HSS dan  Perlu Disusunnya SK Terbaru Agar Jadwal Kegiatan Pelacakan Batas Bisa Terlaksana</t>
  </si>
  <si>
    <t>PERIODE PELAKSANAAN TRIWULAN IV TAHUN 2021</t>
  </si>
  <si>
    <t>Kandangan,                Desember 2021</t>
  </si>
  <si>
    <t>Kandangan,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</si>
</sst>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12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1" fontId="6" fillId="0" borderId="2" xfId="0" quotePrefix="1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6" fontId="6" fillId="6" borderId="2" xfId="1" quotePrefix="1" applyNumberFormat="1" applyFont="1" applyFill="1" applyBorder="1" applyAlignment="1">
      <alignment vertical="top"/>
    </xf>
    <xf numFmtId="166" fontId="8" fillId="6" borderId="2" xfId="1" quotePrefix="1" applyNumberFormat="1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64" fontId="6" fillId="6" borderId="2" xfId="0" applyNumberFormat="1" applyFont="1" applyFill="1" applyBorder="1" applyAlignment="1">
      <alignment vertical="top"/>
    </xf>
    <xf numFmtId="2" fontId="6" fillId="6" borderId="2" xfId="0" applyNumberFormat="1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164" fontId="8" fillId="6" borderId="2" xfId="0" applyNumberFormat="1" applyFont="1" applyFill="1" applyBorder="1" applyAlignment="1">
      <alignment vertical="top"/>
    </xf>
    <xf numFmtId="2" fontId="8" fillId="6" borderId="2" xfId="0" applyNumberFormat="1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36"/>
  <sheetViews>
    <sheetView showRuler="0" view="pageBreakPreview" topLeftCell="A16" zoomScale="70" zoomScaleNormal="40" zoomScaleSheetLayoutView="70" zoomScalePageLayoutView="55" workbookViewId="0">
      <selection activeCell="H27" sqref="H2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8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hidden="1" customWidth="1"/>
    <col min="19" max="19" width="18.7109375" style="2" hidden="1" customWidth="1"/>
    <col min="20" max="20" width="7.7109375" style="2" hidden="1" customWidth="1"/>
    <col min="21" max="21" width="8" style="2" hidden="1" customWidth="1"/>
    <col min="22" max="22" width="18.28515625" style="2" hidden="1" customWidth="1"/>
    <col min="23" max="23" width="9" style="2" hidden="1" customWidth="1"/>
    <col min="24" max="24" width="7.5703125" style="2" hidden="1" customWidth="1"/>
    <col min="25" max="25" width="17.85546875" style="2" hidden="1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7.8554687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7.42578125" style="2" bestFit="1" customWidth="1"/>
    <col min="36" max="36" width="8" style="2" customWidth="1"/>
    <col min="37" max="37" width="5.5703125" style="4" customWidth="1"/>
    <col min="38" max="38" width="10.71093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"/>
    </row>
    <row r="2" spans="1:45" ht="23.25" x14ac:dyDescent="0.3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3"/>
    </row>
    <row r="3" spans="1:45" ht="23.25" x14ac:dyDescent="0.35">
      <c r="A3" s="122" t="s">
        <v>47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3"/>
    </row>
    <row r="4" spans="1:45" ht="23.25" x14ac:dyDescent="0.35">
      <c r="A4" s="123" t="s">
        <v>61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"/>
    </row>
    <row r="5" spans="1:45" ht="18" x14ac:dyDescent="0.2">
      <c r="A5" s="124" t="s">
        <v>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</row>
    <row r="6" spans="1:45" ht="18" x14ac:dyDescent="0.25">
      <c r="A6" s="121" t="s">
        <v>47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45" ht="81" customHeight="1" x14ac:dyDescent="0.2">
      <c r="A7" s="107" t="s">
        <v>3</v>
      </c>
      <c r="B7" s="107" t="s">
        <v>4</v>
      </c>
      <c r="C7" s="108" t="s">
        <v>5</v>
      </c>
      <c r="D7" s="108" t="s">
        <v>6</v>
      </c>
      <c r="E7" s="109" t="s">
        <v>7</v>
      </c>
      <c r="F7" s="110"/>
      <c r="G7" s="111"/>
      <c r="H7" s="109" t="s">
        <v>63</v>
      </c>
      <c r="I7" s="110"/>
      <c r="J7" s="111"/>
      <c r="K7" s="109" t="s">
        <v>64</v>
      </c>
      <c r="L7" s="110"/>
      <c r="M7" s="110"/>
      <c r="N7" s="109" t="s">
        <v>8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1"/>
      <c r="Z7" s="109" t="s">
        <v>49</v>
      </c>
      <c r="AA7" s="110"/>
      <c r="AB7" s="110"/>
      <c r="AC7" s="110"/>
      <c r="AD7" s="110"/>
      <c r="AE7" s="110"/>
      <c r="AF7" s="111"/>
      <c r="AG7" s="109" t="s">
        <v>65</v>
      </c>
      <c r="AH7" s="110"/>
      <c r="AI7" s="111"/>
      <c r="AJ7" s="109" t="s">
        <v>66</v>
      </c>
      <c r="AK7" s="110"/>
      <c r="AL7" s="110"/>
      <c r="AM7" s="105" t="s">
        <v>9</v>
      </c>
      <c r="AO7" s="4"/>
      <c r="AP7" s="4"/>
      <c r="AQ7" s="4"/>
      <c r="AR7" s="4"/>
      <c r="AS7" s="4"/>
    </row>
    <row r="8" spans="1:45" ht="18" customHeight="1" x14ac:dyDescent="0.2">
      <c r="A8" s="107"/>
      <c r="B8" s="107"/>
      <c r="C8" s="108"/>
      <c r="D8" s="108"/>
      <c r="E8" s="112"/>
      <c r="F8" s="113"/>
      <c r="G8" s="114"/>
      <c r="H8" s="112"/>
      <c r="I8" s="113"/>
      <c r="J8" s="114"/>
      <c r="K8" s="115"/>
      <c r="L8" s="116"/>
      <c r="M8" s="116"/>
      <c r="N8" s="115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7"/>
      <c r="Z8" s="115"/>
      <c r="AA8" s="116"/>
      <c r="AB8" s="116"/>
      <c r="AC8" s="116"/>
      <c r="AD8" s="116"/>
      <c r="AE8" s="116"/>
      <c r="AF8" s="117"/>
      <c r="AG8" s="115"/>
      <c r="AH8" s="116"/>
      <c r="AI8" s="117"/>
      <c r="AJ8" s="115"/>
      <c r="AK8" s="116"/>
      <c r="AL8" s="116"/>
      <c r="AM8" s="106"/>
    </row>
    <row r="9" spans="1:45" ht="15.75" customHeight="1" x14ac:dyDescent="0.2">
      <c r="A9" s="107"/>
      <c r="B9" s="107"/>
      <c r="C9" s="108"/>
      <c r="D9" s="108"/>
      <c r="E9" s="115"/>
      <c r="F9" s="116"/>
      <c r="G9" s="117"/>
      <c r="H9" s="115"/>
      <c r="I9" s="116"/>
      <c r="J9" s="117"/>
      <c r="K9" s="96">
        <v>2021</v>
      </c>
      <c r="L9" s="97"/>
      <c r="M9" s="98"/>
      <c r="N9" s="99" t="s">
        <v>10</v>
      </c>
      <c r="O9" s="100"/>
      <c r="P9" s="101"/>
      <c r="Q9" s="99" t="s">
        <v>11</v>
      </c>
      <c r="R9" s="100"/>
      <c r="S9" s="101"/>
      <c r="T9" s="99" t="s">
        <v>12</v>
      </c>
      <c r="U9" s="100"/>
      <c r="V9" s="101"/>
      <c r="W9" s="99" t="s">
        <v>13</v>
      </c>
      <c r="X9" s="100"/>
      <c r="Y9" s="101"/>
      <c r="Z9" s="99">
        <v>2021</v>
      </c>
      <c r="AA9" s="100"/>
      <c r="AB9" s="100"/>
      <c r="AC9" s="100"/>
      <c r="AD9" s="100"/>
      <c r="AE9" s="100"/>
      <c r="AF9" s="101"/>
      <c r="AG9" s="99">
        <v>2021</v>
      </c>
      <c r="AH9" s="100"/>
      <c r="AI9" s="101"/>
      <c r="AJ9" s="99">
        <v>2021</v>
      </c>
      <c r="AK9" s="100"/>
      <c r="AL9" s="101"/>
      <c r="AM9" s="5"/>
    </row>
    <row r="10" spans="1:45" s="7" customFormat="1" ht="15.75" x14ac:dyDescent="0.25">
      <c r="A10" s="93">
        <v>1</v>
      </c>
      <c r="B10" s="93">
        <v>2</v>
      </c>
      <c r="C10" s="93">
        <v>3</v>
      </c>
      <c r="D10" s="93">
        <v>4</v>
      </c>
      <c r="E10" s="87">
        <v>5</v>
      </c>
      <c r="F10" s="126"/>
      <c r="G10" s="88"/>
      <c r="H10" s="87">
        <v>6</v>
      </c>
      <c r="I10" s="126"/>
      <c r="J10" s="88"/>
      <c r="K10" s="102">
        <v>7</v>
      </c>
      <c r="L10" s="103"/>
      <c r="M10" s="104"/>
      <c r="N10" s="102">
        <v>8</v>
      </c>
      <c r="O10" s="103"/>
      <c r="P10" s="104"/>
      <c r="Q10" s="102">
        <v>9</v>
      </c>
      <c r="R10" s="103"/>
      <c r="S10" s="104"/>
      <c r="T10" s="102">
        <v>10</v>
      </c>
      <c r="U10" s="103"/>
      <c r="V10" s="104"/>
      <c r="W10" s="102">
        <v>11</v>
      </c>
      <c r="X10" s="103"/>
      <c r="Y10" s="104"/>
      <c r="Z10" s="84">
        <v>12</v>
      </c>
      <c r="AA10" s="85"/>
      <c r="AB10" s="85"/>
      <c r="AC10" s="85"/>
      <c r="AD10" s="85"/>
      <c r="AE10" s="85"/>
      <c r="AF10" s="86"/>
      <c r="AG10" s="84">
        <v>13</v>
      </c>
      <c r="AH10" s="85"/>
      <c r="AI10" s="86"/>
      <c r="AJ10" s="84">
        <v>14</v>
      </c>
      <c r="AK10" s="85"/>
      <c r="AL10" s="86"/>
      <c r="AM10" s="6">
        <v>15</v>
      </c>
    </row>
    <row r="11" spans="1:45" s="7" customFormat="1" ht="87" customHeight="1" x14ac:dyDescent="0.2">
      <c r="A11" s="125"/>
      <c r="B11" s="125"/>
      <c r="C11" s="125"/>
      <c r="D11" s="125"/>
      <c r="E11" s="91" t="s">
        <v>14</v>
      </c>
      <c r="F11" s="92"/>
      <c r="G11" s="94" t="s">
        <v>15</v>
      </c>
      <c r="H11" s="91" t="s">
        <v>14</v>
      </c>
      <c r="I11" s="92"/>
      <c r="J11" s="94" t="s">
        <v>15</v>
      </c>
      <c r="K11" s="91" t="s">
        <v>14</v>
      </c>
      <c r="L11" s="92"/>
      <c r="M11" s="93" t="s">
        <v>15</v>
      </c>
      <c r="N11" s="91" t="s">
        <v>14</v>
      </c>
      <c r="O11" s="92"/>
      <c r="P11" s="93" t="s">
        <v>15</v>
      </c>
      <c r="Q11" s="91" t="s">
        <v>14</v>
      </c>
      <c r="R11" s="92"/>
      <c r="S11" s="93" t="s">
        <v>15</v>
      </c>
      <c r="T11" s="91" t="s">
        <v>14</v>
      </c>
      <c r="U11" s="92"/>
      <c r="V11" s="93" t="s">
        <v>15</v>
      </c>
      <c r="W11" s="91" t="s">
        <v>14</v>
      </c>
      <c r="X11" s="92"/>
      <c r="Y11" s="93" t="s">
        <v>15</v>
      </c>
      <c r="Z11" s="87" t="s">
        <v>16</v>
      </c>
      <c r="AA11" s="88"/>
      <c r="AB11" s="87" t="s">
        <v>50</v>
      </c>
      <c r="AC11" s="88"/>
      <c r="AD11" s="8" t="s">
        <v>17</v>
      </c>
      <c r="AE11" s="87" t="s">
        <v>51</v>
      </c>
      <c r="AF11" s="88"/>
      <c r="AG11" s="87" t="s">
        <v>18</v>
      </c>
      <c r="AH11" s="88"/>
      <c r="AI11" s="8" t="s">
        <v>19</v>
      </c>
      <c r="AJ11" s="87" t="s">
        <v>20</v>
      </c>
      <c r="AK11" s="88"/>
      <c r="AL11" s="8" t="s">
        <v>21</v>
      </c>
      <c r="AM11" s="9"/>
    </row>
    <row r="12" spans="1:45" s="7" customFormat="1" ht="15.75" x14ac:dyDescent="0.2">
      <c r="A12" s="94"/>
      <c r="B12" s="94"/>
      <c r="C12" s="94"/>
      <c r="D12" s="94"/>
      <c r="E12" s="89"/>
      <c r="F12" s="90"/>
      <c r="G12" s="95"/>
      <c r="H12" s="89"/>
      <c r="I12" s="90"/>
      <c r="J12" s="95"/>
      <c r="K12" s="89"/>
      <c r="L12" s="90"/>
      <c r="M12" s="94"/>
      <c r="N12" s="89"/>
      <c r="O12" s="90"/>
      <c r="P12" s="94"/>
      <c r="Q12" s="89"/>
      <c r="R12" s="90"/>
      <c r="S12" s="94"/>
      <c r="T12" s="89"/>
      <c r="U12" s="90"/>
      <c r="V12" s="94"/>
      <c r="W12" s="89"/>
      <c r="X12" s="90"/>
      <c r="Y12" s="94"/>
      <c r="Z12" s="89" t="s">
        <v>14</v>
      </c>
      <c r="AA12" s="90"/>
      <c r="AB12" s="89" t="s">
        <v>14</v>
      </c>
      <c r="AC12" s="90"/>
      <c r="AD12" s="60" t="s">
        <v>15</v>
      </c>
      <c r="AE12" s="89" t="s">
        <v>15</v>
      </c>
      <c r="AF12" s="90"/>
      <c r="AG12" s="89" t="s">
        <v>14</v>
      </c>
      <c r="AH12" s="90"/>
      <c r="AI12" s="60" t="s">
        <v>15</v>
      </c>
      <c r="AJ12" s="89" t="s">
        <v>14</v>
      </c>
      <c r="AK12" s="90"/>
      <c r="AL12" s="60" t="s">
        <v>15</v>
      </c>
      <c r="AM12" s="54"/>
    </row>
    <row r="13" spans="1:45" ht="78.75" x14ac:dyDescent="0.2">
      <c r="A13" s="33">
        <v>19</v>
      </c>
      <c r="B13" s="34" t="s">
        <v>22</v>
      </c>
      <c r="C13" s="118" t="s">
        <v>67</v>
      </c>
      <c r="D13" s="61" t="s">
        <v>73</v>
      </c>
      <c r="E13" s="38"/>
      <c r="F13" s="32"/>
      <c r="G13" s="31"/>
      <c r="H13" s="38">
        <v>100</v>
      </c>
      <c r="I13" s="32" t="s">
        <v>72</v>
      </c>
      <c r="J13" s="31"/>
      <c r="K13" s="38">
        <v>100</v>
      </c>
      <c r="L13" s="32" t="s">
        <v>72</v>
      </c>
      <c r="M13" s="31">
        <f>M16</f>
        <v>1498245050</v>
      </c>
      <c r="N13" s="38">
        <f t="shared" ref="N13:O15" si="0">N14</f>
        <v>25</v>
      </c>
      <c r="O13" s="32" t="str">
        <f t="shared" si="0"/>
        <v>%</v>
      </c>
      <c r="P13" s="31">
        <f>P16</f>
        <v>409318500</v>
      </c>
      <c r="Q13" s="38"/>
      <c r="R13" s="32"/>
      <c r="S13" s="31"/>
      <c r="T13" s="38"/>
      <c r="U13" s="32"/>
      <c r="V13" s="31"/>
      <c r="W13" s="38"/>
      <c r="X13" s="32"/>
      <c r="Y13" s="31"/>
      <c r="Z13" s="50">
        <f>SUM(N13,Q13,T13,W13)</f>
        <v>25</v>
      </c>
      <c r="AA13" s="56" t="str">
        <f>L13</f>
        <v>%</v>
      </c>
      <c r="AB13" s="51">
        <f>Z13/K13*100</f>
        <v>25</v>
      </c>
      <c r="AC13" s="52" t="s">
        <v>72</v>
      </c>
      <c r="AD13" s="53">
        <f>SUM(P13,S13,V13,Y13)</f>
        <v>409318500</v>
      </c>
      <c r="AE13" s="51">
        <f>AD13/M13*100</f>
        <v>27.319863329433325</v>
      </c>
      <c r="AF13" s="52" t="s">
        <v>72</v>
      </c>
      <c r="AG13" s="50"/>
      <c r="AH13" s="32"/>
      <c r="AI13" s="53"/>
      <c r="AJ13" s="51"/>
      <c r="AK13" s="52"/>
      <c r="AL13" s="51"/>
      <c r="AM13" s="37" t="s">
        <v>48</v>
      </c>
      <c r="AP13" s="18"/>
    </row>
    <row r="14" spans="1:45" ht="126" x14ac:dyDescent="0.2">
      <c r="A14" s="12"/>
      <c r="B14" s="13"/>
      <c r="C14" s="119"/>
      <c r="D14" s="61" t="s">
        <v>74</v>
      </c>
      <c r="E14" s="38"/>
      <c r="F14" s="32"/>
      <c r="G14" s="31"/>
      <c r="H14" s="38">
        <v>100</v>
      </c>
      <c r="I14" s="32" t="s">
        <v>72</v>
      </c>
      <c r="J14" s="31"/>
      <c r="K14" s="35">
        <v>100</v>
      </c>
      <c r="L14" s="32" t="s">
        <v>72</v>
      </c>
      <c r="M14" s="31"/>
      <c r="N14" s="38">
        <f t="shared" si="0"/>
        <v>25</v>
      </c>
      <c r="O14" s="32" t="str">
        <f t="shared" si="0"/>
        <v>%</v>
      </c>
      <c r="P14" s="31"/>
      <c r="Q14" s="38"/>
      <c r="R14" s="32"/>
      <c r="S14" s="31"/>
      <c r="T14" s="38"/>
      <c r="U14" s="32"/>
      <c r="V14" s="31"/>
      <c r="W14" s="38"/>
      <c r="X14" s="32"/>
      <c r="Y14" s="31"/>
      <c r="Z14" s="50"/>
      <c r="AA14" s="56"/>
      <c r="AB14" s="51"/>
      <c r="AC14" s="52"/>
      <c r="AD14" s="53"/>
      <c r="AE14" s="51"/>
      <c r="AF14" s="52"/>
      <c r="AG14" s="50"/>
      <c r="AH14" s="32"/>
      <c r="AI14" s="53"/>
      <c r="AJ14" s="51"/>
      <c r="AK14" s="52"/>
      <c r="AL14" s="51"/>
      <c r="AM14" s="37"/>
      <c r="AP14" s="18"/>
    </row>
    <row r="15" spans="1:45" ht="47.25" x14ac:dyDescent="0.2">
      <c r="A15" s="12"/>
      <c r="B15" s="13"/>
      <c r="C15" s="120"/>
      <c r="D15" s="61" t="s">
        <v>75</v>
      </c>
      <c r="E15" s="38"/>
      <c r="F15" s="32"/>
      <c r="G15" s="31"/>
      <c r="H15" s="38">
        <v>100</v>
      </c>
      <c r="I15" s="32" t="s">
        <v>72</v>
      </c>
      <c r="J15" s="31"/>
      <c r="K15" s="35">
        <v>100</v>
      </c>
      <c r="L15" s="32" t="s">
        <v>72</v>
      </c>
      <c r="M15" s="31"/>
      <c r="N15" s="38">
        <f t="shared" si="0"/>
        <v>25</v>
      </c>
      <c r="O15" s="32" t="str">
        <f t="shared" si="0"/>
        <v>%</v>
      </c>
      <c r="P15" s="31"/>
      <c r="Q15" s="38"/>
      <c r="R15" s="32"/>
      <c r="S15" s="31"/>
      <c r="T15" s="38"/>
      <c r="U15" s="32"/>
      <c r="V15" s="31"/>
      <c r="W15" s="38"/>
      <c r="X15" s="32"/>
      <c r="Y15" s="31"/>
      <c r="Z15" s="50"/>
      <c r="AA15" s="56"/>
      <c r="AB15" s="51"/>
      <c r="AC15" s="52"/>
      <c r="AD15" s="53"/>
      <c r="AE15" s="51"/>
      <c r="AF15" s="52"/>
      <c r="AG15" s="50"/>
      <c r="AH15" s="32"/>
      <c r="AI15" s="53"/>
      <c r="AJ15" s="51"/>
      <c r="AK15" s="52"/>
      <c r="AL15" s="51"/>
      <c r="AM15" s="37"/>
      <c r="AP15" s="18"/>
    </row>
    <row r="16" spans="1:45" ht="67.5" customHeight="1" x14ac:dyDescent="0.2">
      <c r="A16" s="12"/>
      <c r="B16" s="13"/>
      <c r="C16" s="14" t="s">
        <v>68</v>
      </c>
      <c r="D16" s="14" t="s">
        <v>78</v>
      </c>
      <c r="E16" s="35"/>
      <c r="F16" s="32"/>
      <c r="G16" s="31"/>
      <c r="H16" s="35"/>
      <c r="I16" s="32"/>
      <c r="J16" s="31"/>
      <c r="K16" s="35">
        <v>100</v>
      </c>
      <c r="L16" s="32" t="s">
        <v>72</v>
      </c>
      <c r="M16" s="31">
        <f>SUM(M17:M19)</f>
        <v>1498245050</v>
      </c>
      <c r="N16" s="35">
        <v>25</v>
      </c>
      <c r="O16" s="32" t="s">
        <v>72</v>
      </c>
      <c r="P16" s="31">
        <f>SUM(P17:P19)</f>
        <v>409318500</v>
      </c>
      <c r="Q16" s="35"/>
      <c r="R16" s="32"/>
      <c r="S16" s="31"/>
      <c r="T16" s="35"/>
      <c r="U16" s="32"/>
      <c r="V16" s="31"/>
      <c r="W16" s="35"/>
      <c r="X16" s="32"/>
      <c r="Y16" s="31"/>
      <c r="Z16" s="50">
        <f>SUM(N16,Q16,T16,W16)</f>
        <v>25</v>
      </c>
      <c r="AA16" s="56" t="str">
        <f>L16</f>
        <v>%</v>
      </c>
      <c r="AB16" s="51">
        <f>Z16/K16*100</f>
        <v>25</v>
      </c>
      <c r="AC16" s="52" t="s">
        <v>72</v>
      </c>
      <c r="AD16" s="53">
        <f>SUM(P16,S16,V16,Y16)</f>
        <v>409318500</v>
      </c>
      <c r="AE16" s="51">
        <f>AD16/M16*100</f>
        <v>27.319863329433325</v>
      </c>
      <c r="AF16" s="52" t="s">
        <v>72</v>
      </c>
      <c r="AG16" s="50"/>
      <c r="AH16" s="32"/>
      <c r="AI16" s="53"/>
      <c r="AJ16" s="51"/>
      <c r="AK16" s="52"/>
      <c r="AL16" s="51"/>
      <c r="AM16" s="37"/>
      <c r="AP16" s="18"/>
    </row>
    <row r="17" spans="1:42" ht="84" customHeight="1" x14ac:dyDescent="0.2">
      <c r="A17" s="12"/>
      <c r="B17" s="13"/>
      <c r="C17" s="19" t="s">
        <v>69</v>
      </c>
      <c r="D17" s="19" t="s">
        <v>79</v>
      </c>
      <c r="E17" s="39"/>
      <c r="F17" s="16"/>
      <c r="G17" s="17"/>
      <c r="H17" s="39"/>
      <c r="I17" s="16"/>
      <c r="J17" s="17"/>
      <c r="K17" s="39">
        <v>12</v>
      </c>
      <c r="L17" s="16" t="s">
        <v>82</v>
      </c>
      <c r="M17" s="17">
        <v>1095797850</v>
      </c>
      <c r="N17" s="39">
        <v>3</v>
      </c>
      <c r="O17" s="16" t="s">
        <v>82</v>
      </c>
      <c r="P17" s="17">
        <v>210848500</v>
      </c>
      <c r="Q17" s="39"/>
      <c r="R17" s="16"/>
      <c r="S17" s="17"/>
      <c r="T17" s="39"/>
      <c r="U17" s="16"/>
      <c r="V17" s="17"/>
      <c r="W17" s="39"/>
      <c r="X17" s="16"/>
      <c r="Y17" s="17"/>
      <c r="Z17" s="41">
        <f>SUM(N17,Q17,T17,W17)</f>
        <v>3</v>
      </c>
      <c r="AA17" s="57" t="str">
        <f>L17</f>
        <v>Bln</v>
      </c>
      <c r="AB17" s="40">
        <f>Z17/K17*100</f>
        <v>25</v>
      </c>
      <c r="AC17" s="24" t="s">
        <v>72</v>
      </c>
      <c r="AD17" s="30">
        <f>SUM(P17,S17,V17,Y17)</f>
        <v>210848500</v>
      </c>
      <c r="AE17" s="40">
        <f>AD17/M17*100</f>
        <v>19.241550802458683</v>
      </c>
      <c r="AF17" s="24" t="s">
        <v>72</v>
      </c>
      <c r="AG17" s="41"/>
      <c r="AH17" s="16"/>
      <c r="AI17" s="30"/>
      <c r="AJ17" s="40"/>
      <c r="AK17" s="24"/>
      <c r="AL17" s="40"/>
      <c r="AM17" s="11"/>
      <c r="AP17" s="18"/>
    </row>
    <row r="18" spans="1:42" ht="114.75" customHeight="1" x14ac:dyDescent="0.2">
      <c r="A18" s="12"/>
      <c r="B18" s="13"/>
      <c r="C18" s="19" t="s">
        <v>70</v>
      </c>
      <c r="D18" s="19" t="s">
        <v>80</v>
      </c>
      <c r="E18" s="15"/>
      <c r="F18" s="36"/>
      <c r="G18" s="17"/>
      <c r="H18" s="15"/>
      <c r="I18" s="36"/>
      <c r="J18" s="17"/>
      <c r="K18" s="15">
        <v>3</v>
      </c>
      <c r="L18" s="36" t="s">
        <v>83</v>
      </c>
      <c r="M18" s="17">
        <v>173282400</v>
      </c>
      <c r="N18" s="15">
        <v>1</v>
      </c>
      <c r="O18" s="36" t="s">
        <v>83</v>
      </c>
      <c r="P18" s="17">
        <v>0</v>
      </c>
      <c r="Q18" s="15"/>
      <c r="R18" s="36"/>
      <c r="S18" s="17"/>
      <c r="T18" s="15"/>
      <c r="U18" s="36"/>
      <c r="V18" s="17"/>
      <c r="W18" s="15"/>
      <c r="X18" s="36"/>
      <c r="Y18" s="17"/>
      <c r="Z18" s="41">
        <f>SUM(N18,Q18,T18,W18)</f>
        <v>1</v>
      </c>
      <c r="AA18" s="58" t="str">
        <f>L18</f>
        <v>Dok</v>
      </c>
      <c r="AB18" s="40">
        <f>Z18/K18*100</f>
        <v>33.333333333333329</v>
      </c>
      <c r="AC18" s="24" t="s">
        <v>72</v>
      </c>
      <c r="AD18" s="30">
        <f>SUM(P18,S18,V18,Y18)</f>
        <v>0</v>
      </c>
      <c r="AE18" s="40">
        <f>AD18/M18*100</f>
        <v>0</v>
      </c>
      <c r="AF18" s="24" t="s">
        <v>72</v>
      </c>
      <c r="AG18" s="41"/>
      <c r="AH18" s="36"/>
      <c r="AI18" s="30"/>
      <c r="AJ18" s="40"/>
      <c r="AK18" s="24"/>
      <c r="AL18" s="40"/>
      <c r="AM18" s="11"/>
      <c r="AP18" s="18"/>
    </row>
    <row r="19" spans="1:42" ht="65.25" customHeight="1" x14ac:dyDescent="0.2">
      <c r="A19" s="12"/>
      <c r="B19" s="13"/>
      <c r="C19" s="19" t="s">
        <v>71</v>
      </c>
      <c r="D19" s="19" t="s">
        <v>81</v>
      </c>
      <c r="E19" s="15"/>
      <c r="F19" s="16"/>
      <c r="G19" s="17"/>
      <c r="H19" s="15"/>
      <c r="I19" s="16"/>
      <c r="J19" s="17"/>
      <c r="K19" s="15">
        <v>3</v>
      </c>
      <c r="L19" s="16" t="s">
        <v>83</v>
      </c>
      <c r="M19" s="17">
        <v>229164800</v>
      </c>
      <c r="N19" s="15">
        <v>3</v>
      </c>
      <c r="O19" s="16" t="s">
        <v>83</v>
      </c>
      <c r="P19" s="17">
        <v>198470000</v>
      </c>
      <c r="Q19" s="15"/>
      <c r="R19" s="16"/>
      <c r="S19" s="17"/>
      <c r="T19" s="15"/>
      <c r="U19" s="16"/>
      <c r="V19" s="17"/>
      <c r="W19" s="15"/>
      <c r="X19" s="16"/>
      <c r="Y19" s="17"/>
      <c r="Z19" s="41">
        <f>SUM(N19,Q19,T19,W19)</f>
        <v>3</v>
      </c>
      <c r="AA19" s="57" t="str">
        <f>L19</f>
        <v>Dok</v>
      </c>
      <c r="AB19" s="40">
        <f>Z19/K19*100</f>
        <v>100</v>
      </c>
      <c r="AC19" s="24" t="s">
        <v>72</v>
      </c>
      <c r="AD19" s="30">
        <f>SUM(P19,S19,V19,Y19)</f>
        <v>198470000</v>
      </c>
      <c r="AE19" s="40">
        <f>AD19/M19*100</f>
        <v>86.605796352668477</v>
      </c>
      <c r="AF19" s="24" t="s">
        <v>72</v>
      </c>
      <c r="AG19" s="41"/>
      <c r="AH19" s="16"/>
      <c r="AI19" s="30"/>
      <c r="AJ19" s="40"/>
      <c r="AK19" s="24"/>
      <c r="AL19" s="40"/>
      <c r="AM19" s="11"/>
      <c r="AP19" s="18"/>
    </row>
    <row r="20" spans="1:42" ht="15" x14ac:dyDescent="0.2">
      <c r="A20" s="80" t="s">
        <v>23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2"/>
      <c r="AB20" s="55">
        <f>AVERAGE(AB13:AB19)</f>
        <v>41.666666666666664</v>
      </c>
      <c r="AC20" s="44"/>
      <c r="AD20" s="42"/>
      <c r="AE20" s="55">
        <f>AVERAGE(AE13)</f>
        <v>27.319863329433325</v>
      </c>
      <c r="AF20" s="44"/>
      <c r="AG20" s="43"/>
      <c r="AH20" s="44"/>
      <c r="AI20" s="43"/>
      <c r="AJ20" s="43"/>
      <c r="AK20" s="44"/>
      <c r="AL20" s="45"/>
      <c r="AM20" s="11"/>
    </row>
    <row r="21" spans="1:42" ht="15" x14ac:dyDescent="0.2">
      <c r="A21" s="80" t="s">
        <v>24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2"/>
      <c r="AB21" s="20" t="str">
        <f>IF(AB20&gt;=91,"Sangat Tinggi",IF(AB20&gt;=76,"Tinggi",IF(AB20&gt;=66,"Sedang",IF(AB20&gt;=51,"Rendah",IF(AB20&lt;=50,"Sangat Rendah")))))</f>
        <v>Sangat Rendah</v>
      </c>
      <c r="AC21" s="44"/>
      <c r="AD21" s="46"/>
      <c r="AE21" s="20" t="str">
        <f>IF(AE20&gt;=91,"Sangat Tinggi",IF(AE20&gt;=76,"Tinggi",IF(AE20&gt;=66,"Sedang",IF(AE20&gt;=51,"Rendah",IF(AE20&lt;=50,"Sangat Rendah")))))</f>
        <v>Sangat Rendah</v>
      </c>
      <c r="AF21" s="44"/>
      <c r="AG21" s="47"/>
      <c r="AH21" s="44"/>
      <c r="AI21" s="48"/>
      <c r="AJ21" s="47"/>
      <c r="AK21" s="44"/>
      <c r="AL21" s="49"/>
      <c r="AM21" s="11"/>
    </row>
    <row r="22" spans="1:42" ht="15" x14ac:dyDescent="0.2">
      <c r="A22" s="83" t="s">
        <v>25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11"/>
    </row>
    <row r="23" spans="1:42" ht="15" x14ac:dyDescent="0.2">
      <c r="A23" s="83" t="s">
        <v>90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11"/>
    </row>
    <row r="24" spans="1:42" ht="15" x14ac:dyDescent="0.2">
      <c r="A24" s="83" t="s">
        <v>91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11"/>
    </row>
    <row r="25" spans="1:42" ht="15" x14ac:dyDescent="0.2">
      <c r="A25" s="83" t="s">
        <v>28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21"/>
    </row>
    <row r="26" spans="1:42" ht="15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59"/>
      <c r="AB26" s="22"/>
      <c r="AC26" s="59"/>
      <c r="AD26" s="22"/>
      <c r="AE26" s="22"/>
      <c r="AF26" s="59"/>
      <c r="AG26" s="22"/>
      <c r="AH26" s="59"/>
      <c r="AI26" s="22"/>
      <c r="AJ26" s="22"/>
      <c r="AK26" s="59"/>
      <c r="AL26" s="22"/>
    </row>
    <row r="27" spans="1:42" ht="15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77" t="s">
        <v>52</v>
      </c>
      <c r="AA27" s="77"/>
      <c r="AB27" s="77"/>
      <c r="AC27" s="77"/>
      <c r="AD27" s="77"/>
      <c r="AE27" s="77"/>
      <c r="AF27" s="59"/>
      <c r="AG27" s="22"/>
      <c r="AH27" s="77" t="s">
        <v>53</v>
      </c>
      <c r="AI27" s="77"/>
      <c r="AJ27" s="77"/>
      <c r="AK27" s="77"/>
      <c r="AL27" s="77"/>
      <c r="AM27" s="77"/>
    </row>
    <row r="28" spans="1:42" ht="15.75" x14ac:dyDescent="0.25">
      <c r="A28" s="28"/>
      <c r="B28" s="29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77" t="s">
        <v>62</v>
      </c>
      <c r="AA28" s="77"/>
      <c r="AB28" s="77"/>
      <c r="AC28" s="77"/>
      <c r="AD28" s="77"/>
      <c r="AE28" s="77"/>
      <c r="AF28" s="59"/>
      <c r="AG28" s="22"/>
      <c r="AH28" s="77" t="s">
        <v>62</v>
      </c>
      <c r="AI28" s="77"/>
      <c r="AJ28" s="77"/>
      <c r="AK28" s="77"/>
      <c r="AL28" s="77"/>
      <c r="AM28" s="77"/>
    </row>
    <row r="29" spans="1:42" ht="15" x14ac:dyDescent="0.2">
      <c r="Z29" s="77" t="s">
        <v>58</v>
      </c>
      <c r="AA29" s="77"/>
      <c r="AB29" s="77"/>
      <c r="AC29" s="77"/>
      <c r="AD29" s="77"/>
      <c r="AE29" s="77"/>
      <c r="AH29" s="77" t="s">
        <v>54</v>
      </c>
      <c r="AI29" s="77"/>
      <c r="AJ29" s="77"/>
      <c r="AK29" s="77"/>
      <c r="AL29" s="77"/>
      <c r="AM29" s="77"/>
    </row>
    <row r="30" spans="1:42" ht="15" x14ac:dyDescent="0.2">
      <c r="Z30" s="77" t="s">
        <v>55</v>
      </c>
      <c r="AA30" s="77"/>
      <c r="AB30" s="77"/>
      <c r="AC30" s="77"/>
      <c r="AD30" s="77"/>
      <c r="AE30" s="77"/>
      <c r="AH30" s="77" t="s">
        <v>55</v>
      </c>
      <c r="AI30" s="77"/>
      <c r="AJ30" s="77"/>
      <c r="AK30" s="77"/>
      <c r="AL30" s="77"/>
      <c r="AM30" s="77"/>
    </row>
    <row r="31" spans="1:42" ht="51" x14ac:dyDescent="0.2">
      <c r="A31" s="25" t="s">
        <v>29</v>
      </c>
      <c r="B31" s="25" t="s">
        <v>30</v>
      </c>
      <c r="C31" s="25" t="s">
        <v>31</v>
      </c>
      <c r="Z31" s="22"/>
      <c r="AA31" s="59"/>
      <c r="AB31" s="22"/>
      <c r="AC31" s="59"/>
      <c r="AD31" s="22"/>
      <c r="AH31" s="22"/>
      <c r="AI31" s="59"/>
      <c r="AJ31" s="22"/>
      <c r="AK31" s="59"/>
      <c r="AL31" s="22"/>
    </row>
    <row r="32" spans="1:42" ht="25.5" x14ac:dyDescent="0.25">
      <c r="A32" s="26" t="s">
        <v>32</v>
      </c>
      <c r="B32" s="26" t="s">
        <v>33</v>
      </c>
      <c r="C32" s="26" t="s">
        <v>34</v>
      </c>
      <c r="Z32" s="78" t="s">
        <v>59</v>
      </c>
      <c r="AA32" s="78"/>
      <c r="AB32" s="78"/>
      <c r="AC32" s="78"/>
      <c r="AD32" s="78"/>
      <c r="AE32" s="78"/>
      <c r="AH32" s="78" t="s">
        <v>56</v>
      </c>
      <c r="AI32" s="78"/>
      <c r="AJ32" s="78"/>
      <c r="AK32" s="78"/>
      <c r="AL32" s="78"/>
      <c r="AM32" s="78"/>
    </row>
    <row r="33" spans="1:39" ht="25.5" x14ac:dyDescent="0.2">
      <c r="A33" s="26" t="s">
        <v>35</v>
      </c>
      <c r="B33" s="26" t="s">
        <v>36</v>
      </c>
      <c r="C33" s="26" t="s">
        <v>37</v>
      </c>
      <c r="Z33" s="79" t="s">
        <v>60</v>
      </c>
      <c r="AA33" s="79"/>
      <c r="AB33" s="79"/>
      <c r="AC33" s="79"/>
      <c r="AD33" s="79"/>
      <c r="AE33" s="79"/>
      <c r="AH33" s="79" t="s">
        <v>57</v>
      </c>
      <c r="AI33" s="79"/>
      <c r="AJ33" s="79"/>
      <c r="AK33" s="79"/>
      <c r="AL33" s="79"/>
      <c r="AM33" s="79"/>
    </row>
    <row r="34" spans="1:39" ht="25.5" x14ac:dyDescent="0.2">
      <c r="A34" s="26" t="s">
        <v>38</v>
      </c>
      <c r="B34" s="26" t="s">
        <v>39</v>
      </c>
      <c r="C34" s="26" t="s">
        <v>40</v>
      </c>
    </row>
    <row r="35" spans="1:39" ht="25.5" x14ac:dyDescent="0.2">
      <c r="A35" s="26" t="s">
        <v>41</v>
      </c>
      <c r="B35" s="26" t="s">
        <v>42</v>
      </c>
      <c r="C35" s="26" t="s">
        <v>43</v>
      </c>
    </row>
    <row r="36" spans="1:39" ht="25.5" x14ac:dyDescent="0.2">
      <c r="A36" s="26" t="s">
        <v>44</v>
      </c>
      <c r="B36" s="27" t="s">
        <v>45</v>
      </c>
      <c r="C36" s="26" t="s">
        <v>46</v>
      </c>
    </row>
  </sheetData>
  <mergeCells count="83">
    <mergeCell ref="C13:C15"/>
    <mergeCell ref="A6:AL6"/>
    <mergeCell ref="A1:AL1"/>
    <mergeCell ref="A2:AL2"/>
    <mergeCell ref="A3:AL3"/>
    <mergeCell ref="A4:AL4"/>
    <mergeCell ref="A5:AL5"/>
    <mergeCell ref="A10:A12"/>
    <mergeCell ref="B10:B12"/>
    <mergeCell ref="C10:C12"/>
    <mergeCell ref="D10:D12"/>
    <mergeCell ref="E10:G10"/>
    <mergeCell ref="E11:F12"/>
    <mergeCell ref="G11:G12"/>
    <mergeCell ref="H10:J10"/>
    <mergeCell ref="K10:M10"/>
    <mergeCell ref="AM7:AM8"/>
    <mergeCell ref="A7:A9"/>
    <mergeCell ref="B7:B9"/>
    <mergeCell ref="C7:C9"/>
    <mergeCell ref="D7:D9"/>
    <mergeCell ref="E7:G9"/>
    <mergeCell ref="H7:J9"/>
    <mergeCell ref="K7:M8"/>
    <mergeCell ref="N7:Y8"/>
    <mergeCell ref="Z7:AF8"/>
    <mergeCell ref="AG7:AI8"/>
    <mergeCell ref="AJ7:AL8"/>
    <mergeCell ref="Z9:AF9"/>
    <mergeCell ref="AG9:AI9"/>
    <mergeCell ref="AJ9:AL9"/>
    <mergeCell ref="T9:V9"/>
    <mergeCell ref="K9:M9"/>
    <mergeCell ref="N9:P9"/>
    <mergeCell ref="Q9:S9"/>
    <mergeCell ref="W9:Y9"/>
    <mergeCell ref="M11:M12"/>
    <mergeCell ref="N10:P10"/>
    <mergeCell ref="Q10:S10"/>
    <mergeCell ref="T10:V10"/>
    <mergeCell ref="W10:Y10"/>
    <mergeCell ref="V11:V12"/>
    <mergeCell ref="H11:I12"/>
    <mergeCell ref="J11:J12"/>
    <mergeCell ref="K11:L12"/>
    <mergeCell ref="S11:S12"/>
    <mergeCell ref="T11:U12"/>
    <mergeCell ref="N11:O12"/>
    <mergeCell ref="P11:P12"/>
    <mergeCell ref="Q11:R12"/>
    <mergeCell ref="AG10:AI10"/>
    <mergeCell ref="AJ10:AL10"/>
    <mergeCell ref="Z10:AF10"/>
    <mergeCell ref="A25:AL25"/>
    <mergeCell ref="AJ11:AK11"/>
    <mergeCell ref="Z12:AA12"/>
    <mergeCell ref="AB12:AC12"/>
    <mergeCell ref="AE12:AF12"/>
    <mergeCell ref="AG12:AH12"/>
    <mergeCell ref="AJ12:AK12"/>
    <mergeCell ref="W11:X12"/>
    <mergeCell ref="Y11:Y12"/>
    <mergeCell ref="Z11:AA11"/>
    <mergeCell ref="AB11:AC11"/>
    <mergeCell ref="AE11:AF11"/>
    <mergeCell ref="AG11:AH11"/>
    <mergeCell ref="A20:AA20"/>
    <mergeCell ref="A21:AA21"/>
    <mergeCell ref="A22:AL22"/>
    <mergeCell ref="A23:AL23"/>
    <mergeCell ref="A24:AL24"/>
    <mergeCell ref="Z27:AE27"/>
    <mergeCell ref="AH27:AM27"/>
    <mergeCell ref="Z28:AE28"/>
    <mergeCell ref="AH28:AM28"/>
    <mergeCell ref="Z29:AE29"/>
    <mergeCell ref="AH29:AM29"/>
    <mergeCell ref="Z30:AE30"/>
    <mergeCell ref="AH30:AM30"/>
    <mergeCell ref="Z32:AE32"/>
    <mergeCell ref="AH32:AM32"/>
    <mergeCell ref="Z33:AE33"/>
    <mergeCell ref="AH33:AM33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34"/>
  <sheetViews>
    <sheetView tabSelected="1" showRuler="0" view="pageBreakPreview" zoomScale="70" zoomScaleNormal="40" zoomScaleSheetLayoutView="70" zoomScalePageLayoutView="55" workbookViewId="0">
      <selection activeCell="W14" sqref="W14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8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7.8554687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7.42578125" style="2" bestFit="1" customWidth="1"/>
    <col min="36" max="36" width="8" style="2" customWidth="1"/>
    <col min="37" max="37" width="5.5703125" style="4" customWidth="1"/>
    <col min="38" max="38" width="10.7109375" style="2" customWidth="1"/>
    <col min="39" max="39" width="17.4257812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"/>
    </row>
    <row r="2" spans="1:45" ht="23.25" x14ac:dyDescent="0.3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3"/>
    </row>
    <row r="3" spans="1:45" ht="23.25" x14ac:dyDescent="0.35">
      <c r="A3" s="122" t="s">
        <v>47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3"/>
    </row>
    <row r="4" spans="1:45" ht="23.25" x14ac:dyDescent="0.35">
      <c r="A4" s="123" t="s">
        <v>92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"/>
    </row>
    <row r="5" spans="1:45" ht="18" x14ac:dyDescent="0.2">
      <c r="A5" s="124" t="s">
        <v>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</row>
    <row r="6" spans="1:45" ht="18" x14ac:dyDescent="0.25">
      <c r="A6" s="121" t="s">
        <v>47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45" ht="81" customHeight="1" x14ac:dyDescent="0.2">
      <c r="A7" s="107" t="s">
        <v>3</v>
      </c>
      <c r="B7" s="107" t="s">
        <v>4</v>
      </c>
      <c r="C7" s="108" t="s">
        <v>5</v>
      </c>
      <c r="D7" s="108" t="s">
        <v>6</v>
      </c>
      <c r="E7" s="109" t="s">
        <v>7</v>
      </c>
      <c r="F7" s="110"/>
      <c r="G7" s="111"/>
      <c r="H7" s="109" t="s">
        <v>63</v>
      </c>
      <c r="I7" s="110"/>
      <c r="J7" s="111"/>
      <c r="K7" s="109" t="s">
        <v>64</v>
      </c>
      <c r="L7" s="110"/>
      <c r="M7" s="110"/>
      <c r="N7" s="109" t="s">
        <v>8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1"/>
      <c r="Z7" s="109" t="s">
        <v>49</v>
      </c>
      <c r="AA7" s="110"/>
      <c r="AB7" s="110"/>
      <c r="AC7" s="110"/>
      <c r="AD7" s="110"/>
      <c r="AE7" s="110"/>
      <c r="AF7" s="111"/>
      <c r="AG7" s="109" t="s">
        <v>65</v>
      </c>
      <c r="AH7" s="110"/>
      <c r="AI7" s="111"/>
      <c r="AJ7" s="109" t="s">
        <v>66</v>
      </c>
      <c r="AK7" s="110"/>
      <c r="AL7" s="110"/>
      <c r="AM7" s="105" t="s">
        <v>9</v>
      </c>
      <c r="AO7" s="4"/>
      <c r="AP7" s="4"/>
      <c r="AQ7" s="4"/>
      <c r="AR7" s="4"/>
      <c r="AS7" s="4"/>
    </row>
    <row r="8" spans="1:45" ht="18" customHeight="1" x14ac:dyDescent="0.2">
      <c r="A8" s="107"/>
      <c r="B8" s="107"/>
      <c r="C8" s="108"/>
      <c r="D8" s="108"/>
      <c r="E8" s="112"/>
      <c r="F8" s="113"/>
      <c r="G8" s="114"/>
      <c r="H8" s="112"/>
      <c r="I8" s="113"/>
      <c r="J8" s="114"/>
      <c r="K8" s="115"/>
      <c r="L8" s="116"/>
      <c r="M8" s="116"/>
      <c r="N8" s="115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7"/>
      <c r="Z8" s="115"/>
      <c r="AA8" s="116"/>
      <c r="AB8" s="116"/>
      <c r="AC8" s="116"/>
      <c r="AD8" s="116"/>
      <c r="AE8" s="116"/>
      <c r="AF8" s="117"/>
      <c r="AG8" s="115"/>
      <c r="AH8" s="116"/>
      <c r="AI8" s="117"/>
      <c r="AJ8" s="115"/>
      <c r="AK8" s="116"/>
      <c r="AL8" s="116"/>
      <c r="AM8" s="106"/>
    </row>
    <row r="9" spans="1:45" ht="15.75" customHeight="1" x14ac:dyDescent="0.2">
      <c r="A9" s="107"/>
      <c r="B9" s="107"/>
      <c r="C9" s="108"/>
      <c r="D9" s="108"/>
      <c r="E9" s="115"/>
      <c r="F9" s="116"/>
      <c r="G9" s="117"/>
      <c r="H9" s="115"/>
      <c r="I9" s="116"/>
      <c r="J9" s="117"/>
      <c r="K9" s="96">
        <v>2021</v>
      </c>
      <c r="L9" s="97"/>
      <c r="M9" s="98"/>
      <c r="N9" s="99" t="s">
        <v>10</v>
      </c>
      <c r="O9" s="100"/>
      <c r="P9" s="101"/>
      <c r="Q9" s="99" t="s">
        <v>11</v>
      </c>
      <c r="R9" s="100"/>
      <c r="S9" s="101"/>
      <c r="T9" s="99" t="s">
        <v>12</v>
      </c>
      <c r="U9" s="100"/>
      <c r="V9" s="101"/>
      <c r="W9" s="99" t="s">
        <v>13</v>
      </c>
      <c r="X9" s="100"/>
      <c r="Y9" s="101"/>
      <c r="Z9" s="99">
        <v>2021</v>
      </c>
      <c r="AA9" s="100"/>
      <c r="AB9" s="100"/>
      <c r="AC9" s="100"/>
      <c r="AD9" s="100"/>
      <c r="AE9" s="100"/>
      <c r="AF9" s="101"/>
      <c r="AG9" s="99">
        <v>2021</v>
      </c>
      <c r="AH9" s="100"/>
      <c r="AI9" s="101"/>
      <c r="AJ9" s="99">
        <v>2021</v>
      </c>
      <c r="AK9" s="100"/>
      <c r="AL9" s="101"/>
      <c r="AM9" s="5"/>
    </row>
    <row r="10" spans="1:45" s="7" customFormat="1" ht="15.75" x14ac:dyDescent="0.25">
      <c r="A10" s="93">
        <v>1</v>
      </c>
      <c r="B10" s="93">
        <v>2</v>
      </c>
      <c r="C10" s="93">
        <v>3</v>
      </c>
      <c r="D10" s="93">
        <v>4</v>
      </c>
      <c r="E10" s="87">
        <v>5</v>
      </c>
      <c r="F10" s="126"/>
      <c r="G10" s="88"/>
      <c r="H10" s="87">
        <v>6</v>
      </c>
      <c r="I10" s="126"/>
      <c r="J10" s="88"/>
      <c r="K10" s="102">
        <v>7</v>
      </c>
      <c r="L10" s="103"/>
      <c r="M10" s="104"/>
      <c r="N10" s="102">
        <v>8</v>
      </c>
      <c r="O10" s="103"/>
      <c r="P10" s="104"/>
      <c r="Q10" s="102">
        <v>9</v>
      </c>
      <c r="R10" s="103"/>
      <c r="S10" s="104"/>
      <c r="T10" s="102">
        <v>10</v>
      </c>
      <c r="U10" s="103"/>
      <c r="V10" s="104"/>
      <c r="W10" s="102">
        <v>11</v>
      </c>
      <c r="X10" s="103"/>
      <c r="Y10" s="104"/>
      <c r="Z10" s="84">
        <v>12</v>
      </c>
      <c r="AA10" s="85"/>
      <c r="AB10" s="85"/>
      <c r="AC10" s="85"/>
      <c r="AD10" s="85"/>
      <c r="AE10" s="85"/>
      <c r="AF10" s="86"/>
      <c r="AG10" s="84">
        <v>13</v>
      </c>
      <c r="AH10" s="85"/>
      <c r="AI10" s="86"/>
      <c r="AJ10" s="84">
        <v>14</v>
      </c>
      <c r="AK10" s="85"/>
      <c r="AL10" s="86"/>
      <c r="AM10" s="6">
        <v>15</v>
      </c>
    </row>
    <row r="11" spans="1:45" s="7" customFormat="1" ht="87" customHeight="1" x14ac:dyDescent="0.2">
      <c r="A11" s="125"/>
      <c r="B11" s="125"/>
      <c r="C11" s="125"/>
      <c r="D11" s="125"/>
      <c r="E11" s="91" t="s">
        <v>14</v>
      </c>
      <c r="F11" s="92"/>
      <c r="G11" s="94" t="s">
        <v>15</v>
      </c>
      <c r="H11" s="91" t="s">
        <v>14</v>
      </c>
      <c r="I11" s="92"/>
      <c r="J11" s="94" t="s">
        <v>15</v>
      </c>
      <c r="K11" s="91" t="s">
        <v>14</v>
      </c>
      <c r="L11" s="92"/>
      <c r="M11" s="93" t="s">
        <v>15</v>
      </c>
      <c r="N11" s="91" t="s">
        <v>14</v>
      </c>
      <c r="O11" s="92"/>
      <c r="P11" s="93" t="s">
        <v>15</v>
      </c>
      <c r="Q11" s="91" t="s">
        <v>14</v>
      </c>
      <c r="R11" s="92"/>
      <c r="S11" s="93" t="s">
        <v>15</v>
      </c>
      <c r="T11" s="91" t="s">
        <v>14</v>
      </c>
      <c r="U11" s="92"/>
      <c r="V11" s="93" t="s">
        <v>15</v>
      </c>
      <c r="W11" s="91" t="s">
        <v>14</v>
      </c>
      <c r="X11" s="92"/>
      <c r="Y11" s="93" t="s">
        <v>15</v>
      </c>
      <c r="Z11" s="87" t="s">
        <v>16</v>
      </c>
      <c r="AA11" s="88"/>
      <c r="AB11" s="87" t="s">
        <v>50</v>
      </c>
      <c r="AC11" s="88"/>
      <c r="AD11" s="8" t="s">
        <v>17</v>
      </c>
      <c r="AE11" s="87" t="s">
        <v>51</v>
      </c>
      <c r="AF11" s="88"/>
      <c r="AG11" s="87" t="s">
        <v>18</v>
      </c>
      <c r="AH11" s="88"/>
      <c r="AI11" s="8" t="s">
        <v>19</v>
      </c>
      <c r="AJ11" s="87" t="s">
        <v>20</v>
      </c>
      <c r="AK11" s="88"/>
      <c r="AL11" s="8" t="s">
        <v>21</v>
      </c>
      <c r="AM11" s="9"/>
    </row>
    <row r="12" spans="1:45" s="7" customFormat="1" ht="15.75" x14ac:dyDescent="0.2">
      <c r="A12" s="94"/>
      <c r="B12" s="94"/>
      <c r="C12" s="94"/>
      <c r="D12" s="94"/>
      <c r="E12" s="89"/>
      <c r="F12" s="90"/>
      <c r="G12" s="95"/>
      <c r="H12" s="89"/>
      <c r="I12" s="90"/>
      <c r="J12" s="95"/>
      <c r="K12" s="89"/>
      <c r="L12" s="90"/>
      <c r="M12" s="94"/>
      <c r="N12" s="89"/>
      <c r="O12" s="90"/>
      <c r="P12" s="94"/>
      <c r="Q12" s="89"/>
      <c r="R12" s="90"/>
      <c r="S12" s="94"/>
      <c r="T12" s="89"/>
      <c r="U12" s="90"/>
      <c r="V12" s="94"/>
      <c r="W12" s="89"/>
      <c r="X12" s="90"/>
      <c r="Y12" s="94"/>
      <c r="Z12" s="89" t="s">
        <v>14</v>
      </c>
      <c r="AA12" s="90"/>
      <c r="AB12" s="89" t="s">
        <v>14</v>
      </c>
      <c r="AC12" s="90"/>
      <c r="AD12" s="72" t="s">
        <v>15</v>
      </c>
      <c r="AE12" s="89" t="s">
        <v>15</v>
      </c>
      <c r="AF12" s="90"/>
      <c r="AG12" s="89" t="s">
        <v>14</v>
      </c>
      <c r="AH12" s="90"/>
      <c r="AI12" s="72" t="s">
        <v>15</v>
      </c>
      <c r="AJ12" s="89" t="s">
        <v>14</v>
      </c>
      <c r="AK12" s="90"/>
      <c r="AL12" s="72" t="s">
        <v>15</v>
      </c>
      <c r="AM12" s="54"/>
    </row>
    <row r="13" spans="1:45" ht="78.75" x14ac:dyDescent="0.2">
      <c r="A13" s="33">
        <v>19</v>
      </c>
      <c r="B13" s="34" t="s">
        <v>22</v>
      </c>
      <c r="C13" s="74" t="s">
        <v>67</v>
      </c>
      <c r="D13" s="61" t="s">
        <v>73</v>
      </c>
      <c r="E13" s="38">
        <v>100</v>
      </c>
      <c r="F13" s="32" t="s">
        <v>72</v>
      </c>
      <c r="G13" s="31">
        <f>G14</f>
        <v>5011859850</v>
      </c>
      <c r="H13" s="38">
        <v>100</v>
      </c>
      <c r="I13" s="32" t="s">
        <v>72</v>
      </c>
      <c r="J13" s="31"/>
      <c r="K13" s="38">
        <v>100</v>
      </c>
      <c r="L13" s="32" t="s">
        <v>72</v>
      </c>
      <c r="M13" s="31">
        <f>M14</f>
        <v>1670619950</v>
      </c>
      <c r="N13" s="38">
        <v>100</v>
      </c>
      <c r="O13" s="32" t="str">
        <f>L13</f>
        <v>%</v>
      </c>
      <c r="P13" s="31">
        <f>P14</f>
        <v>409318500</v>
      </c>
      <c r="Q13" s="38">
        <v>0</v>
      </c>
      <c r="R13" s="32" t="str">
        <f>L13</f>
        <v>%</v>
      </c>
      <c r="S13" s="31">
        <f>S14</f>
        <v>278196468</v>
      </c>
      <c r="T13" s="38">
        <v>0</v>
      </c>
      <c r="U13" s="32" t="str">
        <f>L13</f>
        <v>%</v>
      </c>
      <c r="V13" s="31">
        <f>V14</f>
        <v>295252500</v>
      </c>
      <c r="W13" s="38">
        <v>0</v>
      </c>
      <c r="X13" s="32" t="str">
        <f>O13</f>
        <v>%</v>
      </c>
      <c r="Y13" s="31">
        <f>Y14</f>
        <v>428270300</v>
      </c>
      <c r="Z13" s="50">
        <f>SUM(N13,Q13,T13,W13)</f>
        <v>100</v>
      </c>
      <c r="AA13" s="56" t="str">
        <f>L13</f>
        <v>%</v>
      </c>
      <c r="AB13" s="50">
        <f>Z13/K13*100</f>
        <v>100</v>
      </c>
      <c r="AC13" s="52" t="s">
        <v>72</v>
      </c>
      <c r="AD13" s="53">
        <f>SUM(P13,S13,V13,Y13)</f>
        <v>1411037768</v>
      </c>
      <c r="AE13" s="51">
        <f>AD13/M13*100</f>
        <v>84.461924927928706</v>
      </c>
      <c r="AF13" s="52" t="s">
        <v>72</v>
      </c>
      <c r="AG13" s="50"/>
      <c r="AH13" s="32"/>
      <c r="AI13" s="53"/>
      <c r="AJ13" s="51"/>
      <c r="AK13" s="52"/>
      <c r="AL13" s="51"/>
      <c r="AM13" s="75" t="s">
        <v>48</v>
      </c>
      <c r="AP13" s="18"/>
    </row>
    <row r="14" spans="1:45" ht="86.25" customHeight="1" x14ac:dyDescent="0.2">
      <c r="A14" s="12"/>
      <c r="B14" s="13"/>
      <c r="C14" s="14" t="s">
        <v>68</v>
      </c>
      <c r="D14" s="14" t="s">
        <v>78</v>
      </c>
      <c r="E14" s="38">
        <v>100</v>
      </c>
      <c r="F14" s="32" t="s">
        <v>72</v>
      </c>
      <c r="G14" s="31">
        <f>SUM(G15:G17)</f>
        <v>5011859850</v>
      </c>
      <c r="H14" s="35">
        <v>100</v>
      </c>
      <c r="I14" s="32" t="s">
        <v>72</v>
      </c>
      <c r="J14" s="31"/>
      <c r="K14" s="35">
        <v>100</v>
      </c>
      <c r="L14" s="32" t="s">
        <v>72</v>
      </c>
      <c r="M14" s="31">
        <f>SUM(M15:M17)</f>
        <v>1670619950</v>
      </c>
      <c r="N14" s="35">
        <v>25</v>
      </c>
      <c r="O14" s="32" t="s">
        <v>72</v>
      </c>
      <c r="P14" s="31">
        <f>SUM(P15:P17)</f>
        <v>409318500</v>
      </c>
      <c r="Q14" s="35">
        <v>25</v>
      </c>
      <c r="R14" s="32" t="s">
        <v>72</v>
      </c>
      <c r="S14" s="31">
        <f>SUM(S15:S17)</f>
        <v>278196468</v>
      </c>
      <c r="T14" s="35">
        <v>25</v>
      </c>
      <c r="U14" s="32" t="str">
        <f t="shared" ref="U14:U17" si="0">L14</f>
        <v>%</v>
      </c>
      <c r="V14" s="31">
        <f>SUM(V15:V17)</f>
        <v>295252500</v>
      </c>
      <c r="W14" s="35">
        <v>25</v>
      </c>
      <c r="X14" s="32" t="str">
        <f t="shared" ref="X14:X17" si="1">O14</f>
        <v>%</v>
      </c>
      <c r="Y14" s="31">
        <f>SUM(Y15:Y17)</f>
        <v>428270300</v>
      </c>
      <c r="Z14" s="50">
        <f>SUM(N14,Q14,T14,W14)</f>
        <v>100</v>
      </c>
      <c r="AA14" s="56" t="str">
        <f>L14</f>
        <v>%</v>
      </c>
      <c r="AB14" s="50">
        <f>Z14/K14*100</f>
        <v>100</v>
      </c>
      <c r="AC14" s="52" t="s">
        <v>72</v>
      </c>
      <c r="AD14" s="53">
        <f>SUM(P14,S14,V14,Y14)</f>
        <v>1411037768</v>
      </c>
      <c r="AE14" s="51">
        <f>AD14/M14*100</f>
        <v>84.461924927928706</v>
      </c>
      <c r="AF14" s="52" t="s">
        <v>72</v>
      </c>
      <c r="AG14" s="50"/>
      <c r="AH14" s="32"/>
      <c r="AI14" s="53"/>
      <c r="AJ14" s="51"/>
      <c r="AK14" s="52"/>
      <c r="AL14" s="51"/>
      <c r="AM14" s="37"/>
      <c r="AP14" s="18"/>
    </row>
    <row r="15" spans="1:45" ht="84" customHeight="1" x14ac:dyDescent="0.2">
      <c r="A15" s="12"/>
      <c r="B15" s="13"/>
      <c r="C15" s="19" t="s">
        <v>69</v>
      </c>
      <c r="D15" s="19" t="s">
        <v>79</v>
      </c>
      <c r="E15" s="39">
        <f>K15*3</f>
        <v>36</v>
      </c>
      <c r="F15" s="16" t="s">
        <v>82</v>
      </c>
      <c r="G15" s="17">
        <f>M15*3</f>
        <v>3644579550</v>
      </c>
      <c r="H15" s="39">
        <v>12</v>
      </c>
      <c r="I15" s="16" t="s">
        <v>82</v>
      </c>
      <c r="J15" s="17"/>
      <c r="K15" s="39">
        <v>12</v>
      </c>
      <c r="L15" s="16" t="s">
        <v>82</v>
      </c>
      <c r="M15" s="17">
        <v>1214859850</v>
      </c>
      <c r="N15" s="39">
        <v>3</v>
      </c>
      <c r="O15" s="16" t="s">
        <v>82</v>
      </c>
      <c r="P15" s="17">
        <v>210848500</v>
      </c>
      <c r="Q15" s="39">
        <v>3</v>
      </c>
      <c r="R15" s="16" t="s">
        <v>84</v>
      </c>
      <c r="S15" s="17">
        <v>201175718</v>
      </c>
      <c r="T15" s="39">
        <v>3</v>
      </c>
      <c r="U15" s="16" t="str">
        <f t="shared" si="0"/>
        <v>Bln</v>
      </c>
      <c r="V15" s="17">
        <v>281882500</v>
      </c>
      <c r="W15" s="39">
        <v>3</v>
      </c>
      <c r="X15" s="16" t="str">
        <f t="shared" si="1"/>
        <v>Bln</v>
      </c>
      <c r="Y15" s="17">
        <v>337707500</v>
      </c>
      <c r="Z15" s="41">
        <f>SUM(N15,Q15,T15,W15)</f>
        <v>12</v>
      </c>
      <c r="AA15" s="57" t="str">
        <f>L15</f>
        <v>Bln</v>
      </c>
      <c r="AB15" s="40">
        <f>Z15/K15*100</f>
        <v>100</v>
      </c>
      <c r="AC15" s="24" t="s">
        <v>72</v>
      </c>
      <c r="AD15" s="30">
        <f>SUM(P15,S15,V15,Y15)</f>
        <v>1031614218</v>
      </c>
      <c r="AE15" s="40">
        <f>AD15/M15*100</f>
        <v>84.916315079471929</v>
      </c>
      <c r="AF15" s="24" t="s">
        <v>72</v>
      </c>
      <c r="AG15" s="41"/>
      <c r="AH15" s="16"/>
      <c r="AI15" s="30"/>
      <c r="AJ15" s="40"/>
      <c r="AK15" s="24"/>
      <c r="AL15" s="40"/>
      <c r="AM15" s="37"/>
      <c r="AP15" s="18"/>
    </row>
    <row r="16" spans="1:45" ht="114.75" customHeight="1" x14ac:dyDescent="0.2">
      <c r="A16" s="12"/>
      <c r="B16" s="13"/>
      <c r="C16" s="19" t="s">
        <v>70</v>
      </c>
      <c r="D16" s="19" t="s">
        <v>80</v>
      </c>
      <c r="E16" s="15">
        <f>K16*3</f>
        <v>9</v>
      </c>
      <c r="F16" s="36" t="s">
        <v>83</v>
      </c>
      <c r="G16" s="17">
        <f>M16*3</f>
        <v>519847200</v>
      </c>
      <c r="H16" s="15">
        <v>3</v>
      </c>
      <c r="I16" s="36" t="s">
        <v>83</v>
      </c>
      <c r="J16" s="17"/>
      <c r="K16" s="15">
        <v>3</v>
      </c>
      <c r="L16" s="36" t="s">
        <v>83</v>
      </c>
      <c r="M16" s="17">
        <v>173282400</v>
      </c>
      <c r="N16" s="15">
        <v>1</v>
      </c>
      <c r="O16" s="36" t="s">
        <v>83</v>
      </c>
      <c r="P16" s="17">
        <v>0</v>
      </c>
      <c r="Q16" s="15">
        <v>1</v>
      </c>
      <c r="R16" s="36" t="s">
        <v>83</v>
      </c>
      <c r="S16" s="17">
        <v>53274500</v>
      </c>
      <c r="T16" s="15">
        <v>0</v>
      </c>
      <c r="U16" s="36" t="str">
        <f t="shared" si="0"/>
        <v>Dok</v>
      </c>
      <c r="V16" s="17">
        <v>13370000</v>
      </c>
      <c r="W16" s="15">
        <v>0</v>
      </c>
      <c r="X16" s="36" t="str">
        <f t="shared" si="1"/>
        <v>Dok</v>
      </c>
      <c r="Y16" s="17">
        <v>90562800</v>
      </c>
      <c r="Z16" s="41">
        <f>SUM(N16,Q16,T16,W16)</f>
        <v>2</v>
      </c>
      <c r="AA16" s="58" t="str">
        <f>L16</f>
        <v>Dok</v>
      </c>
      <c r="AB16" s="40">
        <f>Z16/K16*100</f>
        <v>66.666666666666657</v>
      </c>
      <c r="AC16" s="24" t="s">
        <v>72</v>
      </c>
      <c r="AD16" s="30">
        <f>SUM(P16,S16,V16,Y16)</f>
        <v>157207300</v>
      </c>
      <c r="AE16" s="40">
        <f>AD16/M16*100</f>
        <v>90.72317788765622</v>
      </c>
      <c r="AF16" s="24" t="s">
        <v>72</v>
      </c>
      <c r="AG16" s="41"/>
      <c r="AH16" s="36"/>
      <c r="AI16" s="30"/>
      <c r="AJ16" s="40"/>
      <c r="AK16" s="24"/>
      <c r="AL16" s="40"/>
      <c r="AM16" s="37"/>
      <c r="AP16" s="18"/>
    </row>
    <row r="17" spans="1:42" ht="65.25" customHeight="1" x14ac:dyDescent="0.2">
      <c r="A17" s="12"/>
      <c r="B17" s="13"/>
      <c r="C17" s="19" t="s">
        <v>71</v>
      </c>
      <c r="D17" s="19" t="s">
        <v>81</v>
      </c>
      <c r="E17" s="15">
        <f>K17*3</f>
        <v>9</v>
      </c>
      <c r="F17" s="36" t="s">
        <v>83</v>
      </c>
      <c r="G17" s="17">
        <f>M17*3</f>
        <v>847433100</v>
      </c>
      <c r="H17" s="15">
        <v>3</v>
      </c>
      <c r="I17" s="16" t="s">
        <v>83</v>
      </c>
      <c r="J17" s="17"/>
      <c r="K17" s="15">
        <v>3</v>
      </c>
      <c r="L17" s="16" t="s">
        <v>83</v>
      </c>
      <c r="M17" s="17">
        <v>282477700</v>
      </c>
      <c r="N17" s="15">
        <v>3</v>
      </c>
      <c r="O17" s="16" t="s">
        <v>83</v>
      </c>
      <c r="P17" s="17">
        <v>198470000</v>
      </c>
      <c r="Q17" s="15">
        <v>0</v>
      </c>
      <c r="R17" s="16" t="s">
        <v>83</v>
      </c>
      <c r="S17" s="17">
        <v>23746250</v>
      </c>
      <c r="T17" s="15">
        <v>0</v>
      </c>
      <c r="U17" s="16" t="str">
        <f t="shared" si="0"/>
        <v>Dok</v>
      </c>
      <c r="V17" s="17">
        <v>0</v>
      </c>
      <c r="W17" s="15">
        <v>0</v>
      </c>
      <c r="X17" s="16" t="str">
        <f t="shared" si="1"/>
        <v>Dok</v>
      </c>
      <c r="Y17" s="17">
        <v>0</v>
      </c>
      <c r="Z17" s="41">
        <f>SUM(N17,Q17,T17,W17)</f>
        <v>3</v>
      </c>
      <c r="AA17" s="57" t="str">
        <f>L17</f>
        <v>Dok</v>
      </c>
      <c r="AB17" s="41">
        <f>Z17/K17*100</f>
        <v>100</v>
      </c>
      <c r="AC17" s="24" t="s">
        <v>72</v>
      </c>
      <c r="AD17" s="30">
        <f>SUM(P17,S17,V17,Y17)</f>
        <v>222216250</v>
      </c>
      <c r="AE17" s="40">
        <f>AD17/M17*100</f>
        <v>78.666829275372891</v>
      </c>
      <c r="AF17" s="24" t="s">
        <v>72</v>
      </c>
      <c r="AG17" s="41"/>
      <c r="AH17" s="16"/>
      <c r="AI17" s="30"/>
      <c r="AJ17" s="40"/>
      <c r="AK17" s="24"/>
      <c r="AL17" s="40"/>
      <c r="AM17" s="37"/>
      <c r="AP17" s="18"/>
    </row>
    <row r="18" spans="1:42" ht="18" customHeight="1" x14ac:dyDescent="0.2">
      <c r="A18" s="80" t="s">
        <v>23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2"/>
      <c r="AB18" s="55">
        <f>AVERAGE(AB13:AB17)</f>
        <v>93.333333333333329</v>
      </c>
      <c r="AC18" s="44"/>
      <c r="AD18" s="42"/>
      <c r="AE18" s="55">
        <f>AVERAGE(AE13)</f>
        <v>84.461924927928706</v>
      </c>
      <c r="AF18" s="44"/>
      <c r="AG18" s="43"/>
      <c r="AH18" s="44"/>
      <c r="AI18" s="43"/>
      <c r="AJ18" s="43"/>
      <c r="AK18" s="44"/>
      <c r="AL18" s="45"/>
      <c r="AM18" s="37"/>
    </row>
    <row r="19" spans="1:42" ht="18" customHeight="1" x14ac:dyDescent="0.2">
      <c r="A19" s="80" t="s">
        <v>24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2"/>
      <c r="AB19" s="20" t="str">
        <f>IF(AB18&gt;=91,"Sangat Tinggi",IF(AB18&gt;=76,"Tinggi",IF(AB18&gt;=66,"Sedang",IF(AB18&gt;=51,"Rendah",IF(AB18&lt;=50,"Sangat Rendah")))))</f>
        <v>Sangat Tinggi</v>
      </c>
      <c r="AC19" s="44"/>
      <c r="AD19" s="46"/>
      <c r="AE19" s="20" t="str">
        <f>IF(AE18&gt;=91,"Sangat Tinggi",IF(AE18&gt;=76,"Tinggi",IF(AE18&gt;=66,"Sedang",IF(AE18&gt;=51,"Rendah",IF(AE18&lt;=50,"Sangat Rendah")))))</f>
        <v>Tinggi</v>
      </c>
      <c r="AF19" s="44"/>
      <c r="AG19" s="47"/>
      <c r="AH19" s="44"/>
      <c r="AI19" s="48"/>
      <c r="AJ19" s="47"/>
      <c r="AK19" s="44"/>
      <c r="AL19" s="49"/>
      <c r="AM19" s="37"/>
    </row>
    <row r="20" spans="1:42" ht="18" customHeight="1" x14ac:dyDescent="0.2">
      <c r="A20" s="83" t="s">
        <v>25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37"/>
    </row>
    <row r="21" spans="1:42" ht="18" customHeight="1" x14ac:dyDescent="0.2">
      <c r="A21" s="83" t="s">
        <v>88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37"/>
    </row>
    <row r="22" spans="1:42" ht="18" customHeight="1" x14ac:dyDescent="0.2">
      <c r="A22" s="83" t="s">
        <v>87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37"/>
    </row>
    <row r="23" spans="1:42" ht="18" customHeight="1" x14ac:dyDescent="0.2">
      <c r="A23" s="83" t="s">
        <v>89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76"/>
    </row>
    <row r="24" spans="1:42" ht="15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73"/>
      <c r="AB24" s="22"/>
      <c r="AC24" s="73"/>
      <c r="AD24" s="22"/>
      <c r="AE24" s="22"/>
      <c r="AF24" s="73"/>
      <c r="AG24" s="22"/>
      <c r="AH24" s="73"/>
      <c r="AI24" s="22"/>
      <c r="AJ24" s="22"/>
      <c r="AK24" s="73"/>
      <c r="AL24" s="22"/>
    </row>
    <row r="25" spans="1:42" ht="15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77" t="s">
        <v>52</v>
      </c>
      <c r="AA25" s="77"/>
      <c r="AB25" s="77"/>
      <c r="AC25" s="77"/>
      <c r="AD25" s="77"/>
      <c r="AE25" s="77"/>
      <c r="AF25" s="73"/>
      <c r="AG25" s="22"/>
      <c r="AH25" s="77" t="s">
        <v>53</v>
      </c>
      <c r="AI25" s="77"/>
      <c r="AJ25" s="77"/>
      <c r="AK25" s="77"/>
      <c r="AL25" s="77"/>
      <c r="AM25" s="77"/>
    </row>
    <row r="26" spans="1:42" ht="15.75" x14ac:dyDescent="0.25">
      <c r="A26" s="28"/>
      <c r="B26" s="29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77" t="s">
        <v>93</v>
      </c>
      <c r="AA26" s="77"/>
      <c r="AB26" s="77"/>
      <c r="AC26" s="77"/>
      <c r="AD26" s="77"/>
      <c r="AE26" s="77"/>
      <c r="AF26" s="73"/>
      <c r="AG26" s="22"/>
      <c r="AH26" s="77" t="s">
        <v>94</v>
      </c>
      <c r="AI26" s="77"/>
      <c r="AJ26" s="77"/>
      <c r="AK26" s="77"/>
      <c r="AL26" s="77"/>
      <c r="AM26" s="77"/>
    </row>
    <row r="27" spans="1:42" ht="15" x14ac:dyDescent="0.2">
      <c r="Z27" s="77" t="s">
        <v>58</v>
      </c>
      <c r="AA27" s="77"/>
      <c r="AB27" s="77"/>
      <c r="AC27" s="77"/>
      <c r="AD27" s="77"/>
      <c r="AE27" s="77"/>
      <c r="AH27" s="77" t="s">
        <v>54</v>
      </c>
      <c r="AI27" s="77"/>
      <c r="AJ27" s="77"/>
      <c r="AK27" s="77"/>
      <c r="AL27" s="77"/>
      <c r="AM27" s="77"/>
    </row>
    <row r="28" spans="1:42" ht="15" x14ac:dyDescent="0.2">
      <c r="Z28" s="77" t="s">
        <v>55</v>
      </c>
      <c r="AA28" s="77"/>
      <c r="AB28" s="77"/>
      <c r="AC28" s="77"/>
      <c r="AD28" s="77"/>
      <c r="AE28" s="77"/>
      <c r="AH28" s="77" t="s">
        <v>55</v>
      </c>
      <c r="AI28" s="77"/>
      <c r="AJ28" s="77"/>
      <c r="AK28" s="77"/>
      <c r="AL28" s="77"/>
      <c r="AM28" s="77"/>
    </row>
    <row r="29" spans="1:42" ht="75" customHeight="1" x14ac:dyDescent="0.2">
      <c r="A29" s="25" t="s">
        <v>29</v>
      </c>
      <c r="B29" s="25" t="s">
        <v>30</v>
      </c>
      <c r="C29" s="25" t="s">
        <v>31</v>
      </c>
      <c r="Z29" s="22"/>
      <c r="AA29" s="73"/>
      <c r="AB29" s="22"/>
      <c r="AC29" s="73"/>
      <c r="AD29" s="22"/>
      <c r="AH29" s="22"/>
      <c r="AI29" s="73"/>
      <c r="AJ29" s="22"/>
      <c r="AK29" s="73"/>
      <c r="AL29" s="22"/>
    </row>
    <row r="30" spans="1:42" ht="25.5" x14ac:dyDescent="0.25">
      <c r="A30" s="26" t="s">
        <v>32</v>
      </c>
      <c r="B30" s="26" t="s">
        <v>33</v>
      </c>
      <c r="C30" s="26" t="s">
        <v>34</v>
      </c>
      <c r="Z30" s="78" t="s">
        <v>59</v>
      </c>
      <c r="AA30" s="78"/>
      <c r="AB30" s="78"/>
      <c r="AC30" s="78"/>
      <c r="AD30" s="78"/>
      <c r="AE30" s="78"/>
      <c r="AH30" s="78" t="s">
        <v>56</v>
      </c>
      <c r="AI30" s="78"/>
      <c r="AJ30" s="78"/>
      <c r="AK30" s="78"/>
      <c r="AL30" s="78"/>
      <c r="AM30" s="78"/>
    </row>
    <row r="31" spans="1:42" ht="25.5" x14ac:dyDescent="0.2">
      <c r="A31" s="26" t="s">
        <v>35</v>
      </c>
      <c r="B31" s="26" t="s">
        <v>36</v>
      </c>
      <c r="C31" s="26" t="s">
        <v>37</v>
      </c>
      <c r="Z31" s="79" t="s">
        <v>60</v>
      </c>
      <c r="AA31" s="79"/>
      <c r="AB31" s="79"/>
      <c r="AC31" s="79"/>
      <c r="AD31" s="79"/>
      <c r="AE31" s="79"/>
      <c r="AH31" s="79" t="s">
        <v>57</v>
      </c>
      <c r="AI31" s="79"/>
      <c r="AJ31" s="79"/>
      <c r="AK31" s="79"/>
      <c r="AL31" s="79"/>
      <c r="AM31" s="79"/>
    </row>
    <row r="32" spans="1:42" ht="25.5" x14ac:dyDescent="0.2">
      <c r="A32" s="26" t="s">
        <v>38</v>
      </c>
      <c r="B32" s="26" t="s">
        <v>39</v>
      </c>
      <c r="C32" s="26" t="s">
        <v>40</v>
      </c>
    </row>
    <row r="33" spans="1:3" ht="25.5" x14ac:dyDescent="0.2">
      <c r="A33" s="26" t="s">
        <v>41</v>
      </c>
      <c r="B33" s="26" t="s">
        <v>42</v>
      </c>
      <c r="C33" s="26" t="s">
        <v>43</v>
      </c>
    </row>
    <row r="34" spans="1:3" ht="25.5" x14ac:dyDescent="0.2">
      <c r="A34" s="26" t="s">
        <v>44</v>
      </c>
      <c r="B34" s="27" t="s">
        <v>45</v>
      </c>
      <c r="C34" s="26" t="s">
        <v>46</v>
      </c>
    </row>
  </sheetData>
  <mergeCells count="82">
    <mergeCell ref="A23:AL23"/>
    <mergeCell ref="A18:AA18"/>
    <mergeCell ref="A19:AA19"/>
    <mergeCell ref="A20:AL20"/>
    <mergeCell ref="A21:AL21"/>
    <mergeCell ref="A22:AL22"/>
    <mergeCell ref="Z31:AE31"/>
    <mergeCell ref="AH31:AM31"/>
    <mergeCell ref="Z25:AE25"/>
    <mergeCell ref="AH25:AM25"/>
    <mergeCell ref="Z26:AE26"/>
    <mergeCell ref="AH26:AM26"/>
    <mergeCell ref="Z27:AE27"/>
    <mergeCell ref="AH27:AM27"/>
    <mergeCell ref="Z28:AE28"/>
    <mergeCell ref="AH28:AM28"/>
    <mergeCell ref="Z30:AE30"/>
    <mergeCell ref="AH30:AM30"/>
    <mergeCell ref="AJ11:AK11"/>
    <mergeCell ref="Z12:AA12"/>
    <mergeCell ref="AB12:AC12"/>
    <mergeCell ref="AE12:AF12"/>
    <mergeCell ref="AG12:AH12"/>
    <mergeCell ref="AJ12:AK12"/>
    <mergeCell ref="AG11:AH11"/>
    <mergeCell ref="W11:X12"/>
    <mergeCell ref="Y11:Y12"/>
    <mergeCell ref="Z11:AA11"/>
    <mergeCell ref="AB11:AC11"/>
    <mergeCell ref="AE11:AF11"/>
    <mergeCell ref="V11:V12"/>
    <mergeCell ref="E11:F12"/>
    <mergeCell ref="G11:G12"/>
    <mergeCell ref="H11:I12"/>
    <mergeCell ref="J11:J12"/>
    <mergeCell ref="K11:L12"/>
    <mergeCell ref="M11:M12"/>
    <mergeCell ref="N11:O12"/>
    <mergeCell ref="P11:P12"/>
    <mergeCell ref="Q11:R12"/>
    <mergeCell ref="S11:S12"/>
    <mergeCell ref="T11:U12"/>
    <mergeCell ref="Q10:S10"/>
    <mergeCell ref="T10:V10"/>
    <mergeCell ref="W10:Y10"/>
    <mergeCell ref="Z10:AF10"/>
    <mergeCell ref="AG10:AI10"/>
    <mergeCell ref="AJ10:AL10"/>
    <mergeCell ref="AG9:AI9"/>
    <mergeCell ref="AJ9:AL9"/>
    <mergeCell ref="A10:A12"/>
    <mergeCell ref="B10:B12"/>
    <mergeCell ref="C10:C12"/>
    <mergeCell ref="D10:D12"/>
    <mergeCell ref="E10:G10"/>
    <mergeCell ref="H10:J10"/>
    <mergeCell ref="K10:M10"/>
    <mergeCell ref="N10:P10"/>
    <mergeCell ref="K9:M9"/>
    <mergeCell ref="N9:P9"/>
    <mergeCell ref="Q9:S9"/>
    <mergeCell ref="T9:V9"/>
    <mergeCell ref="W9:Y9"/>
    <mergeCell ref="AJ7:AL8"/>
    <mergeCell ref="AM7:AM8"/>
    <mergeCell ref="A7:A9"/>
    <mergeCell ref="B7:B9"/>
    <mergeCell ref="C7:C9"/>
    <mergeCell ref="D7:D9"/>
    <mergeCell ref="E7:G9"/>
    <mergeCell ref="H7:J9"/>
    <mergeCell ref="Z9:AF9"/>
    <mergeCell ref="K7:M8"/>
    <mergeCell ref="N7:Y8"/>
    <mergeCell ref="Z7:AF8"/>
    <mergeCell ref="AG7:AI8"/>
    <mergeCell ref="A6:AL6"/>
    <mergeCell ref="A1:AL1"/>
    <mergeCell ref="A2:AL2"/>
    <mergeCell ref="A3:AL3"/>
    <mergeCell ref="A4:AL4"/>
    <mergeCell ref="A5:AL5"/>
  </mergeCells>
  <pageMargins left="0.47244094488188981" right="0.23622047244094491" top="0.59055118110236227" bottom="3.937007874015748E-2" header="0" footer="0"/>
  <pageSetup paperSize="14" scale="3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V36"/>
  <sheetViews>
    <sheetView showRuler="0" view="pageBreakPreview" topLeftCell="E8" zoomScale="70" zoomScaleNormal="40" zoomScaleSheetLayoutView="70" zoomScalePageLayoutView="55" workbookViewId="0">
      <selection activeCell="K16" sqref="K1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22.4257812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7" width="7.7109375" style="2" customWidth="1"/>
    <col min="18" max="18" width="8" style="2" customWidth="1"/>
    <col min="19" max="19" width="18.28515625" style="2" customWidth="1"/>
    <col min="20" max="21" width="7.7109375" style="2" hidden="1" customWidth="1"/>
    <col min="22" max="22" width="18.7109375" style="2" hidden="1" customWidth="1"/>
    <col min="23" max="23" width="7.7109375" style="2" hidden="1" customWidth="1"/>
    <col min="24" max="24" width="8" style="2" hidden="1" customWidth="1"/>
    <col min="25" max="25" width="18.28515625" style="2" hidden="1" customWidth="1"/>
    <col min="26" max="26" width="9" style="2" hidden="1" customWidth="1"/>
    <col min="27" max="27" width="7.5703125" style="2" hidden="1" customWidth="1"/>
    <col min="28" max="28" width="17.85546875" style="2" hidden="1" customWidth="1"/>
    <col min="29" max="29" width="8" style="2" customWidth="1"/>
    <col min="30" max="30" width="5.5703125" style="4" customWidth="1"/>
    <col min="31" max="31" width="8" style="2" customWidth="1"/>
    <col min="32" max="32" width="5.5703125" style="4" customWidth="1"/>
    <col min="33" max="33" width="17.85546875" style="2" customWidth="1"/>
    <col min="34" max="34" width="8" style="2" customWidth="1"/>
    <col min="35" max="35" width="5.5703125" style="4" customWidth="1"/>
    <col min="36" max="36" width="8" style="2" customWidth="1"/>
    <col min="37" max="37" width="5.5703125" style="4" customWidth="1"/>
    <col min="38" max="38" width="17.42578125" style="2" bestFit="1" customWidth="1"/>
    <col min="39" max="39" width="8" style="2" customWidth="1"/>
    <col min="40" max="40" width="5.5703125" style="4" customWidth="1"/>
    <col min="41" max="41" width="10.7109375" style="2" customWidth="1"/>
    <col min="42" max="42" width="15" style="2" customWidth="1"/>
    <col min="43" max="43" width="9.140625" style="2"/>
    <col min="44" max="48" width="19.5703125" style="2" customWidth="1"/>
    <col min="49" max="16384" width="9.140625" style="2"/>
  </cols>
  <sheetData>
    <row r="1" spans="1:48" ht="23.25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"/>
    </row>
    <row r="2" spans="1:48" ht="23.25" x14ac:dyDescent="0.3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3"/>
    </row>
    <row r="3" spans="1:48" ht="23.25" x14ac:dyDescent="0.35">
      <c r="A3" s="122" t="s">
        <v>47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3"/>
    </row>
    <row r="4" spans="1:48" ht="23.25" x14ac:dyDescent="0.35">
      <c r="A4" s="123" t="s">
        <v>61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"/>
    </row>
    <row r="5" spans="1:48" ht="18" x14ac:dyDescent="0.2">
      <c r="A5" s="124" t="s">
        <v>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</row>
    <row r="6" spans="1:48" ht="18" x14ac:dyDescent="0.25">
      <c r="A6" s="121" t="s">
        <v>47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</row>
    <row r="7" spans="1:48" ht="81" customHeight="1" x14ac:dyDescent="0.2">
      <c r="A7" s="107" t="s">
        <v>3</v>
      </c>
      <c r="B7" s="107" t="s">
        <v>4</v>
      </c>
      <c r="C7" s="108" t="s">
        <v>5</v>
      </c>
      <c r="D7" s="108" t="s">
        <v>6</v>
      </c>
      <c r="E7" s="109" t="s">
        <v>7</v>
      </c>
      <c r="F7" s="110"/>
      <c r="G7" s="111"/>
      <c r="H7" s="109" t="s">
        <v>63</v>
      </c>
      <c r="I7" s="110"/>
      <c r="J7" s="111"/>
      <c r="K7" s="109" t="s">
        <v>64</v>
      </c>
      <c r="L7" s="110"/>
      <c r="M7" s="110"/>
      <c r="N7" s="109" t="s">
        <v>8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1"/>
      <c r="AC7" s="109" t="s">
        <v>49</v>
      </c>
      <c r="AD7" s="110"/>
      <c r="AE7" s="110"/>
      <c r="AF7" s="110"/>
      <c r="AG7" s="110"/>
      <c r="AH7" s="110"/>
      <c r="AI7" s="111"/>
      <c r="AJ7" s="109" t="s">
        <v>65</v>
      </c>
      <c r="AK7" s="110"/>
      <c r="AL7" s="111"/>
      <c r="AM7" s="109" t="s">
        <v>66</v>
      </c>
      <c r="AN7" s="110"/>
      <c r="AO7" s="110"/>
      <c r="AP7" s="105" t="s">
        <v>9</v>
      </c>
      <c r="AR7" s="4"/>
      <c r="AS7" s="4"/>
      <c r="AT7" s="4"/>
      <c r="AU7" s="4"/>
      <c r="AV7" s="4"/>
    </row>
    <row r="8" spans="1:48" ht="18" customHeight="1" x14ac:dyDescent="0.2">
      <c r="A8" s="107"/>
      <c r="B8" s="107"/>
      <c r="C8" s="108"/>
      <c r="D8" s="108"/>
      <c r="E8" s="112"/>
      <c r="F8" s="113"/>
      <c r="G8" s="114"/>
      <c r="H8" s="112"/>
      <c r="I8" s="113"/>
      <c r="J8" s="114"/>
      <c r="K8" s="115"/>
      <c r="L8" s="116"/>
      <c r="M8" s="116"/>
      <c r="N8" s="115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7"/>
      <c r="AC8" s="115"/>
      <c r="AD8" s="116"/>
      <c r="AE8" s="116"/>
      <c r="AF8" s="116"/>
      <c r="AG8" s="116"/>
      <c r="AH8" s="116"/>
      <c r="AI8" s="117"/>
      <c r="AJ8" s="115"/>
      <c r="AK8" s="116"/>
      <c r="AL8" s="117"/>
      <c r="AM8" s="115"/>
      <c r="AN8" s="116"/>
      <c r="AO8" s="116"/>
      <c r="AP8" s="106"/>
    </row>
    <row r="9" spans="1:48" ht="15.75" customHeight="1" x14ac:dyDescent="0.2">
      <c r="A9" s="107"/>
      <c r="B9" s="107"/>
      <c r="C9" s="108"/>
      <c r="D9" s="108"/>
      <c r="E9" s="115"/>
      <c r="F9" s="116"/>
      <c r="G9" s="117"/>
      <c r="H9" s="115"/>
      <c r="I9" s="116"/>
      <c r="J9" s="117"/>
      <c r="K9" s="96">
        <v>2021</v>
      </c>
      <c r="L9" s="97"/>
      <c r="M9" s="98"/>
      <c r="N9" s="99" t="s">
        <v>10</v>
      </c>
      <c r="O9" s="100"/>
      <c r="P9" s="101"/>
      <c r="Q9" s="99" t="s">
        <v>11</v>
      </c>
      <c r="R9" s="100"/>
      <c r="S9" s="101"/>
      <c r="T9" s="99" t="s">
        <v>11</v>
      </c>
      <c r="U9" s="100"/>
      <c r="V9" s="101"/>
      <c r="W9" s="99" t="s">
        <v>12</v>
      </c>
      <c r="X9" s="100"/>
      <c r="Y9" s="101"/>
      <c r="Z9" s="99" t="s">
        <v>13</v>
      </c>
      <c r="AA9" s="100"/>
      <c r="AB9" s="101"/>
      <c r="AC9" s="99">
        <v>2021</v>
      </c>
      <c r="AD9" s="100"/>
      <c r="AE9" s="100"/>
      <c r="AF9" s="100"/>
      <c r="AG9" s="100"/>
      <c r="AH9" s="100"/>
      <c r="AI9" s="101"/>
      <c r="AJ9" s="99">
        <v>2021</v>
      </c>
      <c r="AK9" s="100"/>
      <c r="AL9" s="101"/>
      <c r="AM9" s="99">
        <v>2021</v>
      </c>
      <c r="AN9" s="100"/>
      <c r="AO9" s="101"/>
      <c r="AP9" s="5"/>
    </row>
    <row r="10" spans="1:48" s="7" customFormat="1" ht="15.75" x14ac:dyDescent="0.25">
      <c r="A10" s="93">
        <v>1</v>
      </c>
      <c r="B10" s="93">
        <v>2</v>
      </c>
      <c r="C10" s="93">
        <v>3</v>
      </c>
      <c r="D10" s="93">
        <v>4</v>
      </c>
      <c r="E10" s="87">
        <v>5</v>
      </c>
      <c r="F10" s="126"/>
      <c r="G10" s="88"/>
      <c r="H10" s="87">
        <v>6</v>
      </c>
      <c r="I10" s="126"/>
      <c r="J10" s="88"/>
      <c r="K10" s="102">
        <v>7</v>
      </c>
      <c r="L10" s="103"/>
      <c r="M10" s="104"/>
      <c r="N10" s="87">
        <v>8</v>
      </c>
      <c r="O10" s="126"/>
      <c r="P10" s="126"/>
      <c r="Q10" s="126"/>
      <c r="R10" s="126"/>
      <c r="S10" s="88"/>
      <c r="T10" s="102">
        <v>9</v>
      </c>
      <c r="U10" s="103"/>
      <c r="V10" s="104"/>
      <c r="W10" s="102">
        <v>10</v>
      </c>
      <c r="X10" s="103"/>
      <c r="Y10" s="104"/>
      <c r="Z10" s="102">
        <v>11</v>
      </c>
      <c r="AA10" s="103"/>
      <c r="AB10" s="104"/>
      <c r="AC10" s="84">
        <v>12</v>
      </c>
      <c r="AD10" s="85"/>
      <c r="AE10" s="85"/>
      <c r="AF10" s="85"/>
      <c r="AG10" s="85"/>
      <c r="AH10" s="85"/>
      <c r="AI10" s="86"/>
      <c r="AJ10" s="84">
        <v>13</v>
      </c>
      <c r="AK10" s="85"/>
      <c r="AL10" s="86"/>
      <c r="AM10" s="84">
        <v>14</v>
      </c>
      <c r="AN10" s="85"/>
      <c r="AO10" s="86"/>
      <c r="AP10" s="6">
        <v>15</v>
      </c>
    </row>
    <row r="11" spans="1:48" s="7" customFormat="1" ht="87" customHeight="1" x14ac:dyDescent="0.2">
      <c r="A11" s="125"/>
      <c r="B11" s="125"/>
      <c r="C11" s="125"/>
      <c r="D11" s="125"/>
      <c r="E11" s="91" t="s">
        <v>14</v>
      </c>
      <c r="F11" s="92"/>
      <c r="G11" s="94" t="s">
        <v>15</v>
      </c>
      <c r="H11" s="91" t="s">
        <v>14</v>
      </c>
      <c r="I11" s="92"/>
      <c r="J11" s="94" t="s">
        <v>15</v>
      </c>
      <c r="K11" s="91" t="s">
        <v>14</v>
      </c>
      <c r="L11" s="92"/>
      <c r="M11" s="93" t="s">
        <v>15</v>
      </c>
      <c r="N11" s="91" t="s">
        <v>14</v>
      </c>
      <c r="O11" s="92"/>
      <c r="P11" s="93" t="s">
        <v>15</v>
      </c>
      <c r="Q11" s="91" t="s">
        <v>14</v>
      </c>
      <c r="R11" s="92"/>
      <c r="S11" s="93" t="s">
        <v>15</v>
      </c>
      <c r="T11" s="91" t="s">
        <v>14</v>
      </c>
      <c r="U11" s="92"/>
      <c r="V11" s="93" t="s">
        <v>15</v>
      </c>
      <c r="W11" s="91" t="s">
        <v>14</v>
      </c>
      <c r="X11" s="92"/>
      <c r="Y11" s="93" t="s">
        <v>15</v>
      </c>
      <c r="Z11" s="91" t="s">
        <v>14</v>
      </c>
      <c r="AA11" s="92"/>
      <c r="AB11" s="93" t="s">
        <v>15</v>
      </c>
      <c r="AC11" s="87" t="s">
        <v>16</v>
      </c>
      <c r="AD11" s="88"/>
      <c r="AE11" s="87" t="s">
        <v>50</v>
      </c>
      <c r="AF11" s="88"/>
      <c r="AG11" s="8" t="s">
        <v>17</v>
      </c>
      <c r="AH11" s="87" t="s">
        <v>51</v>
      </c>
      <c r="AI11" s="88"/>
      <c r="AJ11" s="87" t="s">
        <v>18</v>
      </c>
      <c r="AK11" s="88"/>
      <c r="AL11" s="8" t="s">
        <v>19</v>
      </c>
      <c r="AM11" s="87" t="s">
        <v>20</v>
      </c>
      <c r="AN11" s="88"/>
      <c r="AO11" s="8" t="s">
        <v>21</v>
      </c>
      <c r="AP11" s="9"/>
    </row>
    <row r="12" spans="1:48" s="7" customFormat="1" ht="15.75" x14ac:dyDescent="0.2">
      <c r="A12" s="94"/>
      <c r="B12" s="94"/>
      <c r="C12" s="94"/>
      <c r="D12" s="94"/>
      <c r="E12" s="89"/>
      <c r="F12" s="90"/>
      <c r="G12" s="95"/>
      <c r="H12" s="89"/>
      <c r="I12" s="90"/>
      <c r="J12" s="95"/>
      <c r="K12" s="89"/>
      <c r="L12" s="90"/>
      <c r="M12" s="94"/>
      <c r="N12" s="89"/>
      <c r="O12" s="90"/>
      <c r="P12" s="94"/>
      <c r="Q12" s="89"/>
      <c r="R12" s="90"/>
      <c r="S12" s="94"/>
      <c r="T12" s="89"/>
      <c r="U12" s="90"/>
      <c r="V12" s="94"/>
      <c r="W12" s="89"/>
      <c r="X12" s="90"/>
      <c r="Y12" s="94"/>
      <c r="Z12" s="89"/>
      <c r="AA12" s="90"/>
      <c r="AB12" s="94"/>
      <c r="AC12" s="89" t="s">
        <v>14</v>
      </c>
      <c r="AD12" s="90"/>
      <c r="AE12" s="89" t="s">
        <v>14</v>
      </c>
      <c r="AF12" s="90"/>
      <c r="AG12" s="10" t="s">
        <v>15</v>
      </c>
      <c r="AH12" s="89" t="s">
        <v>15</v>
      </c>
      <c r="AI12" s="90"/>
      <c r="AJ12" s="89" t="s">
        <v>14</v>
      </c>
      <c r="AK12" s="90"/>
      <c r="AL12" s="10" t="s">
        <v>15</v>
      </c>
      <c r="AM12" s="89" t="s">
        <v>14</v>
      </c>
      <c r="AN12" s="90"/>
      <c r="AO12" s="10" t="s">
        <v>15</v>
      </c>
      <c r="AP12" s="54"/>
    </row>
    <row r="13" spans="1:48" ht="78.75" x14ac:dyDescent="0.2">
      <c r="A13" s="33">
        <v>19</v>
      </c>
      <c r="B13" s="34" t="s">
        <v>22</v>
      </c>
      <c r="C13" s="14" t="s">
        <v>67</v>
      </c>
      <c r="D13" s="61" t="s">
        <v>73</v>
      </c>
      <c r="E13" s="38"/>
      <c r="F13" s="32"/>
      <c r="G13" s="31"/>
      <c r="H13" s="38">
        <v>100</v>
      </c>
      <c r="I13" s="32" t="s">
        <v>72</v>
      </c>
      <c r="J13" s="31"/>
      <c r="K13" s="38"/>
      <c r="L13" s="32" t="s">
        <v>72</v>
      </c>
      <c r="M13" s="31">
        <f>M16</f>
        <v>1498245050</v>
      </c>
      <c r="N13" s="38"/>
      <c r="O13" s="32"/>
      <c r="P13" s="31">
        <f>P16</f>
        <v>409318500</v>
      </c>
      <c r="Q13" s="38"/>
      <c r="R13" s="32"/>
      <c r="S13" s="31">
        <f>S16</f>
        <v>278196468</v>
      </c>
      <c r="T13" s="38"/>
      <c r="U13" s="32"/>
      <c r="V13" s="31"/>
      <c r="W13" s="38"/>
      <c r="X13" s="32"/>
      <c r="Y13" s="31"/>
      <c r="Z13" s="38"/>
      <c r="AA13" s="32"/>
      <c r="AB13" s="31"/>
      <c r="AC13" s="50">
        <f>SUM(Q13,T13,W13,Z13)</f>
        <v>0</v>
      </c>
      <c r="AD13" s="56" t="str">
        <f>L13</f>
        <v>%</v>
      </c>
      <c r="AE13" s="51" t="e">
        <f>AC13/K13*100</f>
        <v>#DIV/0!</v>
      </c>
      <c r="AF13" s="52" t="s">
        <v>72</v>
      </c>
      <c r="AG13" s="53">
        <f>SUM(S13,V13,Y13,AB13)</f>
        <v>278196468</v>
      </c>
      <c r="AH13" s="51">
        <f>AG13/M13*100</f>
        <v>18.568155322789153</v>
      </c>
      <c r="AI13" s="52" t="s">
        <v>72</v>
      </c>
      <c r="AJ13" s="50"/>
      <c r="AK13" s="32"/>
      <c r="AL13" s="53"/>
      <c r="AM13" s="51"/>
      <c r="AN13" s="52"/>
      <c r="AO13" s="51"/>
      <c r="AP13" s="37" t="s">
        <v>48</v>
      </c>
      <c r="AS13" s="18"/>
    </row>
    <row r="14" spans="1:48" ht="94.5" x14ac:dyDescent="0.2">
      <c r="A14" s="12"/>
      <c r="B14" s="13"/>
      <c r="C14" s="14"/>
      <c r="D14" s="61" t="s">
        <v>74</v>
      </c>
      <c r="E14" s="38"/>
      <c r="F14" s="32"/>
      <c r="G14" s="31"/>
      <c r="H14" s="38">
        <v>100</v>
      </c>
      <c r="I14" s="32" t="s">
        <v>72</v>
      </c>
      <c r="J14" s="31"/>
      <c r="K14" s="38"/>
      <c r="L14" s="32" t="s">
        <v>72</v>
      </c>
      <c r="M14" s="31"/>
      <c r="N14" s="38"/>
      <c r="O14" s="32"/>
      <c r="P14" s="31"/>
      <c r="Q14" s="38"/>
      <c r="R14" s="32"/>
      <c r="S14" s="31"/>
      <c r="T14" s="38"/>
      <c r="U14" s="32"/>
      <c r="V14" s="31"/>
      <c r="W14" s="38"/>
      <c r="X14" s="32"/>
      <c r="Y14" s="31"/>
      <c r="Z14" s="38"/>
      <c r="AA14" s="32"/>
      <c r="AB14" s="31"/>
      <c r="AC14" s="50"/>
      <c r="AD14" s="56"/>
      <c r="AE14" s="51"/>
      <c r="AF14" s="52"/>
      <c r="AG14" s="53"/>
      <c r="AH14" s="51"/>
      <c r="AI14" s="52"/>
      <c r="AJ14" s="50"/>
      <c r="AK14" s="32"/>
      <c r="AL14" s="53"/>
      <c r="AM14" s="51"/>
      <c r="AN14" s="52"/>
      <c r="AO14" s="51"/>
      <c r="AP14" s="37"/>
      <c r="AS14" s="18"/>
    </row>
    <row r="15" spans="1:48" ht="31.5" x14ac:dyDescent="0.2">
      <c r="A15" s="12"/>
      <c r="B15" s="13"/>
      <c r="C15" s="14"/>
      <c r="D15" s="61" t="s">
        <v>75</v>
      </c>
      <c r="E15" s="38"/>
      <c r="F15" s="32"/>
      <c r="G15" s="31"/>
      <c r="H15" s="38">
        <v>100</v>
      </c>
      <c r="I15" s="32" t="s">
        <v>72</v>
      </c>
      <c r="J15" s="31"/>
      <c r="K15" s="38"/>
      <c r="L15" s="32" t="s">
        <v>72</v>
      </c>
      <c r="M15" s="31"/>
      <c r="N15" s="38"/>
      <c r="O15" s="32"/>
      <c r="P15" s="31"/>
      <c r="Q15" s="38"/>
      <c r="R15" s="32"/>
      <c r="S15" s="31"/>
      <c r="T15" s="38"/>
      <c r="U15" s="32"/>
      <c r="V15" s="31"/>
      <c r="W15" s="38"/>
      <c r="X15" s="32"/>
      <c r="Y15" s="31"/>
      <c r="Z15" s="38"/>
      <c r="AA15" s="32"/>
      <c r="AB15" s="31"/>
      <c r="AC15" s="50"/>
      <c r="AD15" s="56"/>
      <c r="AE15" s="51"/>
      <c r="AF15" s="52"/>
      <c r="AG15" s="53"/>
      <c r="AH15" s="51"/>
      <c r="AI15" s="52"/>
      <c r="AJ15" s="50"/>
      <c r="AK15" s="32"/>
      <c r="AL15" s="53"/>
      <c r="AM15" s="51"/>
      <c r="AN15" s="52"/>
      <c r="AO15" s="51"/>
      <c r="AP15" s="37"/>
      <c r="AS15" s="18"/>
    </row>
    <row r="16" spans="1:48" ht="67.5" customHeight="1" x14ac:dyDescent="0.2">
      <c r="A16" s="12"/>
      <c r="B16" s="13"/>
      <c r="C16" s="14" t="s">
        <v>68</v>
      </c>
      <c r="D16" s="14" t="s">
        <v>78</v>
      </c>
      <c r="E16" s="35"/>
      <c r="F16" s="32"/>
      <c r="G16" s="31"/>
      <c r="H16" s="35"/>
      <c r="I16" s="32"/>
      <c r="J16" s="31"/>
      <c r="K16" s="35">
        <v>100</v>
      </c>
      <c r="L16" s="32" t="s">
        <v>72</v>
      </c>
      <c r="M16" s="31">
        <f>SUM(M17:M19)</f>
        <v>1498245050</v>
      </c>
      <c r="N16" s="35">
        <v>25</v>
      </c>
      <c r="O16" s="32" t="s">
        <v>72</v>
      </c>
      <c r="P16" s="62">
        <f>SUM(P17:P19)</f>
        <v>409318500</v>
      </c>
      <c r="Q16" s="35">
        <v>25</v>
      </c>
      <c r="R16" s="32" t="s">
        <v>72</v>
      </c>
      <c r="S16" s="62">
        <f>SUM(S17:S19)</f>
        <v>278196468</v>
      </c>
      <c r="T16" s="35"/>
      <c r="U16" s="32"/>
      <c r="V16" s="31"/>
      <c r="W16" s="35"/>
      <c r="X16" s="32"/>
      <c r="Y16" s="31"/>
      <c r="Z16" s="35"/>
      <c r="AA16" s="32"/>
      <c r="AB16" s="31"/>
      <c r="AC16" s="50">
        <f>SUM(Q16,T16,W16,Z16)</f>
        <v>25</v>
      </c>
      <c r="AD16" s="56" t="str">
        <f t="shared" ref="AD16:AD19" si="0">L16</f>
        <v>%</v>
      </c>
      <c r="AE16" s="51">
        <f>AC16/K16*100</f>
        <v>25</v>
      </c>
      <c r="AF16" s="52" t="s">
        <v>72</v>
      </c>
      <c r="AG16" s="53">
        <f>SUM(S16,V16,Y16,AB16)</f>
        <v>278196468</v>
      </c>
      <c r="AH16" s="51">
        <f>AG16/M16*100</f>
        <v>18.568155322789153</v>
      </c>
      <c r="AI16" s="52" t="s">
        <v>72</v>
      </c>
      <c r="AJ16" s="50"/>
      <c r="AK16" s="32"/>
      <c r="AL16" s="53"/>
      <c r="AM16" s="51"/>
      <c r="AN16" s="52"/>
      <c r="AO16" s="51"/>
      <c r="AP16" s="37"/>
      <c r="AS16" s="18"/>
    </row>
    <row r="17" spans="1:45" ht="65.25" customHeight="1" x14ac:dyDescent="0.2">
      <c r="A17" s="12"/>
      <c r="B17" s="13"/>
      <c r="C17" s="19" t="s">
        <v>69</v>
      </c>
      <c r="D17" s="19" t="s">
        <v>79</v>
      </c>
      <c r="E17" s="39"/>
      <c r="F17" s="16"/>
      <c r="G17" s="17"/>
      <c r="H17" s="39"/>
      <c r="I17" s="16"/>
      <c r="J17" s="17"/>
      <c r="K17" s="39">
        <v>12</v>
      </c>
      <c r="L17" s="16" t="s">
        <v>82</v>
      </c>
      <c r="M17" s="17">
        <v>1095797850</v>
      </c>
      <c r="N17" s="39">
        <v>3</v>
      </c>
      <c r="O17" s="16" t="s">
        <v>84</v>
      </c>
      <c r="P17" s="63">
        <v>210848500</v>
      </c>
      <c r="Q17" s="39">
        <v>3</v>
      </c>
      <c r="R17" s="16" t="s">
        <v>84</v>
      </c>
      <c r="S17" s="63">
        <v>201175718</v>
      </c>
      <c r="T17" s="39"/>
      <c r="U17" s="16"/>
      <c r="V17" s="17"/>
      <c r="W17" s="39"/>
      <c r="X17" s="16"/>
      <c r="Y17" s="17"/>
      <c r="Z17" s="39"/>
      <c r="AA17" s="16"/>
      <c r="AB17" s="17"/>
      <c r="AC17" s="41">
        <f>SUM(Q17,T17,W17,Z17)</f>
        <v>3</v>
      </c>
      <c r="AD17" s="57" t="str">
        <f t="shared" si="0"/>
        <v>Bln</v>
      </c>
      <c r="AE17" s="40">
        <f t="shared" ref="AE17:AE19" si="1">AC17/K17*100</f>
        <v>25</v>
      </c>
      <c r="AF17" s="24" t="s">
        <v>72</v>
      </c>
      <c r="AG17" s="30">
        <f t="shared" ref="AG17:AG19" si="2">SUM(S17,V17,Y17,AB17)</f>
        <v>201175718</v>
      </c>
      <c r="AH17" s="40">
        <f t="shared" ref="AH17:AH19" si="3">AG17/M17*100</f>
        <v>18.358834889117549</v>
      </c>
      <c r="AI17" s="24" t="s">
        <v>72</v>
      </c>
      <c r="AJ17" s="41"/>
      <c r="AK17" s="16"/>
      <c r="AL17" s="30"/>
      <c r="AM17" s="40"/>
      <c r="AN17" s="24"/>
      <c r="AO17" s="40"/>
      <c r="AP17" s="11"/>
      <c r="AS17" s="18"/>
    </row>
    <row r="18" spans="1:45" ht="100.5" customHeight="1" x14ac:dyDescent="0.2">
      <c r="A18" s="12"/>
      <c r="B18" s="13"/>
      <c r="C18" s="19" t="s">
        <v>70</v>
      </c>
      <c r="D18" s="19" t="s">
        <v>80</v>
      </c>
      <c r="E18" s="15"/>
      <c r="F18" s="36"/>
      <c r="G18" s="17"/>
      <c r="H18" s="15"/>
      <c r="I18" s="36"/>
      <c r="J18" s="17"/>
      <c r="K18" s="15">
        <v>3</v>
      </c>
      <c r="L18" s="36" t="s">
        <v>83</v>
      </c>
      <c r="M18" s="17">
        <v>173282400</v>
      </c>
      <c r="N18" s="15">
        <v>1</v>
      </c>
      <c r="O18" s="36" t="s">
        <v>83</v>
      </c>
      <c r="P18" s="63">
        <v>0</v>
      </c>
      <c r="Q18" s="15">
        <v>1</v>
      </c>
      <c r="R18" s="36" t="s">
        <v>83</v>
      </c>
      <c r="S18" s="63">
        <v>53274500</v>
      </c>
      <c r="T18" s="15"/>
      <c r="U18" s="36"/>
      <c r="V18" s="17"/>
      <c r="W18" s="15"/>
      <c r="X18" s="36"/>
      <c r="Y18" s="17"/>
      <c r="Z18" s="15"/>
      <c r="AA18" s="36"/>
      <c r="AB18" s="17"/>
      <c r="AC18" s="41">
        <f t="shared" ref="AC18:AC19" si="4">SUM(Q18,T18,W18,Z18)</f>
        <v>1</v>
      </c>
      <c r="AD18" s="58" t="str">
        <f t="shared" si="0"/>
        <v>Dok</v>
      </c>
      <c r="AE18" s="40">
        <f t="shared" si="1"/>
        <v>33.333333333333329</v>
      </c>
      <c r="AF18" s="24" t="s">
        <v>72</v>
      </c>
      <c r="AG18" s="30">
        <f t="shared" si="2"/>
        <v>53274500</v>
      </c>
      <c r="AH18" s="40">
        <f t="shared" si="3"/>
        <v>30.74432256247605</v>
      </c>
      <c r="AI18" s="24" t="s">
        <v>72</v>
      </c>
      <c r="AJ18" s="41"/>
      <c r="AK18" s="36"/>
      <c r="AL18" s="30"/>
      <c r="AM18" s="40"/>
      <c r="AN18" s="24"/>
      <c r="AO18" s="40"/>
      <c r="AP18" s="11"/>
      <c r="AS18" s="18"/>
    </row>
    <row r="19" spans="1:45" ht="65.25" customHeight="1" x14ac:dyDescent="0.2">
      <c r="A19" s="12"/>
      <c r="B19" s="13"/>
      <c r="C19" s="19" t="s">
        <v>71</v>
      </c>
      <c r="D19" s="19" t="s">
        <v>81</v>
      </c>
      <c r="E19" s="15"/>
      <c r="F19" s="16"/>
      <c r="G19" s="17"/>
      <c r="H19" s="15"/>
      <c r="I19" s="16"/>
      <c r="J19" s="17"/>
      <c r="K19" s="15">
        <v>3</v>
      </c>
      <c r="L19" s="16" t="s">
        <v>83</v>
      </c>
      <c r="M19" s="17">
        <v>229164800</v>
      </c>
      <c r="N19" s="15">
        <v>3</v>
      </c>
      <c r="O19" s="16" t="s">
        <v>83</v>
      </c>
      <c r="P19" s="63">
        <v>198470000</v>
      </c>
      <c r="Q19" s="15">
        <v>0</v>
      </c>
      <c r="R19" s="16" t="s">
        <v>83</v>
      </c>
      <c r="S19" s="63">
        <v>23746250</v>
      </c>
      <c r="T19" s="15"/>
      <c r="U19" s="16"/>
      <c r="V19" s="17"/>
      <c r="W19" s="15"/>
      <c r="X19" s="16"/>
      <c r="Y19" s="17"/>
      <c r="Z19" s="15"/>
      <c r="AA19" s="16"/>
      <c r="AB19" s="17"/>
      <c r="AC19" s="41">
        <f t="shared" si="4"/>
        <v>0</v>
      </c>
      <c r="AD19" s="57" t="str">
        <f t="shared" si="0"/>
        <v>Dok</v>
      </c>
      <c r="AE19" s="40">
        <f t="shared" si="1"/>
        <v>0</v>
      </c>
      <c r="AF19" s="24" t="s">
        <v>72</v>
      </c>
      <c r="AG19" s="30">
        <f t="shared" si="2"/>
        <v>23746250</v>
      </c>
      <c r="AH19" s="40">
        <f t="shared" si="3"/>
        <v>10.362084403887508</v>
      </c>
      <c r="AI19" s="24" t="s">
        <v>72</v>
      </c>
      <c r="AJ19" s="41"/>
      <c r="AK19" s="16"/>
      <c r="AL19" s="30"/>
      <c r="AM19" s="40"/>
      <c r="AN19" s="24"/>
      <c r="AO19" s="40"/>
      <c r="AP19" s="11"/>
      <c r="AS19" s="18"/>
    </row>
    <row r="20" spans="1:45" ht="15" x14ac:dyDescent="0.2">
      <c r="A20" s="80" t="s">
        <v>23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2"/>
      <c r="AE20" s="55" t="e">
        <f>AVERAGE(AE13:AE19)</f>
        <v>#DIV/0!</v>
      </c>
      <c r="AF20" s="44"/>
      <c r="AG20" s="42"/>
      <c r="AH20" s="55">
        <f>AVERAGE(AH13)</f>
        <v>18.568155322789153</v>
      </c>
      <c r="AI20" s="44"/>
      <c r="AJ20" s="43"/>
      <c r="AK20" s="44"/>
      <c r="AL20" s="43"/>
      <c r="AM20" s="43"/>
      <c r="AN20" s="44"/>
      <c r="AO20" s="45"/>
      <c r="AP20" s="11"/>
    </row>
    <row r="21" spans="1:45" ht="15" x14ac:dyDescent="0.2">
      <c r="A21" s="80" t="s">
        <v>24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2"/>
      <c r="AE21" s="20" t="e">
        <f>IF(AE20&gt;=91,"Sangat Tinggi",IF(AE20&gt;=76,"Tinggi",IF(AE20&gt;=66,"Sedang",IF(AE20&gt;=51,"Rendah",IF(AE20&lt;=50,"Sangat Rendah")))))</f>
        <v>#DIV/0!</v>
      </c>
      <c r="AF21" s="44"/>
      <c r="AG21" s="46"/>
      <c r="AH21" s="20" t="str">
        <f>IF(AH20&gt;=91,"Sangat Tinggi",IF(AH20&gt;=76,"Tinggi",IF(AH20&gt;=66,"Sedang",IF(AH20&gt;=51,"Rendah",IF(AH20&lt;=50,"Sangat Rendah")))))</f>
        <v>Sangat Rendah</v>
      </c>
      <c r="AI21" s="44"/>
      <c r="AJ21" s="47"/>
      <c r="AK21" s="44"/>
      <c r="AL21" s="48"/>
      <c r="AM21" s="47"/>
      <c r="AN21" s="44"/>
      <c r="AO21" s="49"/>
      <c r="AP21" s="11"/>
    </row>
    <row r="22" spans="1:45" ht="15" x14ac:dyDescent="0.2">
      <c r="A22" s="83" t="s">
        <v>25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11"/>
    </row>
    <row r="23" spans="1:45" ht="15" x14ac:dyDescent="0.2">
      <c r="A23" s="83" t="s">
        <v>26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11"/>
    </row>
    <row r="24" spans="1:45" ht="15" x14ac:dyDescent="0.2">
      <c r="A24" s="83" t="s">
        <v>27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11"/>
    </row>
    <row r="25" spans="1:45" ht="15" x14ac:dyDescent="0.2">
      <c r="A25" s="83" t="s">
        <v>28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21"/>
    </row>
    <row r="26" spans="1:45" ht="15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3"/>
      <c r="AE26" s="22"/>
      <c r="AF26" s="23"/>
      <c r="AG26" s="22"/>
      <c r="AH26" s="22"/>
      <c r="AI26" s="23"/>
      <c r="AJ26" s="22"/>
      <c r="AK26" s="23"/>
      <c r="AL26" s="22"/>
      <c r="AM26" s="22"/>
      <c r="AN26" s="23"/>
      <c r="AO26" s="22"/>
    </row>
    <row r="27" spans="1:45" ht="15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77" t="s">
        <v>52</v>
      </c>
      <c r="AD27" s="77"/>
      <c r="AE27" s="77"/>
      <c r="AF27" s="77"/>
      <c r="AG27" s="77"/>
      <c r="AH27" s="77"/>
      <c r="AI27" s="23"/>
      <c r="AJ27" s="22"/>
      <c r="AK27" s="77" t="s">
        <v>53</v>
      </c>
      <c r="AL27" s="77"/>
      <c r="AM27" s="77"/>
      <c r="AN27" s="77"/>
      <c r="AO27" s="77"/>
      <c r="AP27" s="77"/>
    </row>
    <row r="28" spans="1:45" ht="15.75" x14ac:dyDescent="0.25">
      <c r="A28" s="28"/>
      <c r="B28" s="29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77" t="s">
        <v>76</v>
      </c>
      <c r="AD28" s="77"/>
      <c r="AE28" s="77"/>
      <c r="AF28" s="77"/>
      <c r="AG28" s="77"/>
      <c r="AH28" s="77"/>
      <c r="AI28" s="23"/>
      <c r="AJ28" s="22"/>
      <c r="AK28" s="77" t="s">
        <v>77</v>
      </c>
      <c r="AL28" s="77"/>
      <c r="AM28" s="77"/>
      <c r="AN28" s="77"/>
      <c r="AO28" s="77"/>
      <c r="AP28" s="77"/>
    </row>
    <row r="29" spans="1:45" ht="15" x14ac:dyDescent="0.2">
      <c r="AC29" s="77" t="s">
        <v>58</v>
      </c>
      <c r="AD29" s="77"/>
      <c r="AE29" s="77"/>
      <c r="AF29" s="77"/>
      <c r="AG29" s="77"/>
      <c r="AH29" s="77"/>
      <c r="AK29" s="77" t="s">
        <v>54</v>
      </c>
      <c r="AL29" s="77"/>
      <c r="AM29" s="77"/>
      <c r="AN29" s="77"/>
      <c r="AO29" s="77"/>
      <c r="AP29" s="77"/>
    </row>
    <row r="30" spans="1:45" ht="15" x14ac:dyDescent="0.2">
      <c r="AC30" s="77" t="s">
        <v>55</v>
      </c>
      <c r="AD30" s="77"/>
      <c r="AE30" s="77"/>
      <c r="AF30" s="77"/>
      <c r="AG30" s="77"/>
      <c r="AH30" s="77"/>
      <c r="AK30" s="77" t="s">
        <v>55</v>
      </c>
      <c r="AL30" s="77"/>
      <c r="AM30" s="77"/>
      <c r="AN30" s="77"/>
      <c r="AO30" s="77"/>
      <c r="AP30" s="77"/>
    </row>
    <row r="31" spans="1:45" ht="51" x14ac:dyDescent="0.2">
      <c r="A31" s="25" t="s">
        <v>29</v>
      </c>
      <c r="B31" s="25" t="s">
        <v>30</v>
      </c>
      <c r="C31" s="25" t="s">
        <v>31</v>
      </c>
      <c r="AC31" s="22"/>
      <c r="AD31" s="23"/>
      <c r="AE31" s="22"/>
      <c r="AF31" s="23"/>
      <c r="AG31" s="22"/>
      <c r="AK31" s="22"/>
      <c r="AL31" s="23"/>
      <c r="AM31" s="22"/>
      <c r="AN31" s="23"/>
      <c r="AO31" s="22"/>
    </row>
    <row r="32" spans="1:45" ht="25.5" x14ac:dyDescent="0.25">
      <c r="A32" s="26" t="s">
        <v>32</v>
      </c>
      <c r="B32" s="26" t="s">
        <v>33</v>
      </c>
      <c r="C32" s="26" t="s">
        <v>34</v>
      </c>
      <c r="AC32" s="78" t="s">
        <v>59</v>
      </c>
      <c r="AD32" s="78"/>
      <c r="AE32" s="78"/>
      <c r="AF32" s="78"/>
      <c r="AG32" s="78"/>
      <c r="AH32" s="78"/>
      <c r="AK32" s="78" t="s">
        <v>56</v>
      </c>
      <c r="AL32" s="78"/>
      <c r="AM32" s="78"/>
      <c r="AN32" s="78"/>
      <c r="AO32" s="78"/>
      <c r="AP32" s="78"/>
    </row>
    <row r="33" spans="1:42" ht="25.5" x14ac:dyDescent="0.2">
      <c r="A33" s="26" t="s">
        <v>35</v>
      </c>
      <c r="B33" s="26" t="s">
        <v>36</v>
      </c>
      <c r="C33" s="26" t="s">
        <v>37</v>
      </c>
      <c r="AC33" s="79" t="s">
        <v>60</v>
      </c>
      <c r="AD33" s="79"/>
      <c r="AE33" s="79"/>
      <c r="AF33" s="79"/>
      <c r="AG33" s="79"/>
      <c r="AH33" s="79"/>
      <c r="AK33" s="79" t="s">
        <v>57</v>
      </c>
      <c r="AL33" s="79"/>
      <c r="AM33" s="79"/>
      <c r="AN33" s="79"/>
      <c r="AO33" s="79"/>
      <c r="AP33" s="79"/>
    </row>
    <row r="34" spans="1:42" ht="25.5" x14ac:dyDescent="0.2">
      <c r="A34" s="26" t="s">
        <v>38</v>
      </c>
      <c r="B34" s="26" t="s">
        <v>39</v>
      </c>
      <c r="C34" s="26" t="s">
        <v>40</v>
      </c>
    </row>
    <row r="35" spans="1:42" ht="25.5" x14ac:dyDescent="0.2">
      <c r="A35" s="26" t="s">
        <v>41</v>
      </c>
      <c r="B35" s="26" t="s">
        <v>42</v>
      </c>
      <c r="C35" s="26" t="s">
        <v>43</v>
      </c>
    </row>
    <row r="36" spans="1:42" ht="25.5" x14ac:dyDescent="0.2">
      <c r="A36" s="26" t="s">
        <v>44</v>
      </c>
      <c r="B36" s="27" t="s">
        <v>45</v>
      </c>
      <c r="C36" s="26" t="s">
        <v>46</v>
      </c>
    </row>
  </sheetData>
  <mergeCells count="85">
    <mergeCell ref="H7:J9"/>
    <mergeCell ref="A6:AO6"/>
    <mergeCell ref="AC9:AI9"/>
    <mergeCell ref="A1:AO1"/>
    <mergeCell ref="A2:AO2"/>
    <mergeCell ref="A3:AO3"/>
    <mergeCell ref="A4:AO4"/>
    <mergeCell ref="A5:AO5"/>
    <mergeCell ref="A7:A9"/>
    <mergeCell ref="B7:B9"/>
    <mergeCell ref="C7:C9"/>
    <mergeCell ref="D7:D9"/>
    <mergeCell ref="E7:G9"/>
    <mergeCell ref="AP7:AP8"/>
    <mergeCell ref="K9:M9"/>
    <mergeCell ref="Q9:S9"/>
    <mergeCell ref="T9:V9"/>
    <mergeCell ref="W9:Y9"/>
    <mergeCell ref="Z9:AB9"/>
    <mergeCell ref="AJ9:AL9"/>
    <mergeCell ref="AM9:AO9"/>
    <mergeCell ref="K7:M8"/>
    <mergeCell ref="AJ7:AL8"/>
    <mergeCell ref="AM7:AO8"/>
    <mergeCell ref="AC7:AI8"/>
    <mergeCell ref="N9:P9"/>
    <mergeCell ref="N7:AB8"/>
    <mergeCell ref="AE11:AF11"/>
    <mergeCell ref="E10:G10"/>
    <mergeCell ref="H10:J10"/>
    <mergeCell ref="AJ10:AL10"/>
    <mergeCell ref="AM10:AO10"/>
    <mergeCell ref="K10:M10"/>
    <mergeCell ref="T10:V10"/>
    <mergeCell ref="W10:Y10"/>
    <mergeCell ref="Z10:AB10"/>
    <mergeCell ref="AC10:AI10"/>
    <mergeCell ref="AH11:AI11"/>
    <mergeCell ref="N11:O12"/>
    <mergeCell ref="P11:P12"/>
    <mergeCell ref="N10:S10"/>
    <mergeCell ref="A25:AO25"/>
    <mergeCell ref="A22:AO22"/>
    <mergeCell ref="E11:F12"/>
    <mergeCell ref="G11:G12"/>
    <mergeCell ref="H11:I12"/>
    <mergeCell ref="J11:J12"/>
    <mergeCell ref="K11:L12"/>
    <mergeCell ref="M11:M12"/>
    <mergeCell ref="Q11:R12"/>
    <mergeCell ref="S11:S12"/>
    <mergeCell ref="AJ12:AK12"/>
    <mergeCell ref="AM12:AN12"/>
    <mergeCell ref="AC11:AD11"/>
    <mergeCell ref="AJ11:AK11"/>
    <mergeCell ref="A20:AD20"/>
    <mergeCell ref="AM11:AN11"/>
    <mergeCell ref="A21:AD21"/>
    <mergeCell ref="A23:AO23"/>
    <mergeCell ref="A24:AO24"/>
    <mergeCell ref="W11:X12"/>
    <mergeCell ref="Y11:Y12"/>
    <mergeCell ref="Z11:AA12"/>
    <mergeCell ref="AB11:AB12"/>
    <mergeCell ref="A10:A12"/>
    <mergeCell ref="B10:B12"/>
    <mergeCell ref="C10:C12"/>
    <mergeCell ref="D10:D12"/>
    <mergeCell ref="T11:U12"/>
    <mergeCell ref="V11:V12"/>
    <mergeCell ref="AC12:AD12"/>
    <mergeCell ref="AE12:AF12"/>
    <mergeCell ref="AH12:AI12"/>
    <mergeCell ref="AC27:AH27"/>
    <mergeCell ref="AK27:AP27"/>
    <mergeCell ref="AC28:AH28"/>
    <mergeCell ref="AK28:AP28"/>
    <mergeCell ref="AC29:AH29"/>
    <mergeCell ref="AK29:AP29"/>
    <mergeCell ref="AC30:AH30"/>
    <mergeCell ref="AK30:AP30"/>
    <mergeCell ref="AC32:AH32"/>
    <mergeCell ref="AK32:AP32"/>
    <mergeCell ref="AC33:AH33"/>
    <mergeCell ref="AK33:AP33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V36"/>
  <sheetViews>
    <sheetView showRuler="0" view="pageBreakPreview" topLeftCell="I18" zoomScale="70" zoomScaleNormal="40" zoomScaleSheetLayoutView="70" zoomScalePageLayoutView="55" workbookViewId="0">
      <selection activeCell="J14" sqref="J14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22.4257812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7" width="7.7109375" style="2" customWidth="1"/>
    <col min="18" max="18" width="8" style="2" customWidth="1"/>
    <col min="19" max="19" width="18.28515625" style="2" customWidth="1"/>
    <col min="20" max="21" width="7.7109375" style="2" hidden="1" customWidth="1"/>
    <col min="22" max="22" width="18.7109375" style="2" hidden="1" customWidth="1"/>
    <col min="23" max="23" width="7.7109375" style="2" hidden="1" customWidth="1"/>
    <col min="24" max="24" width="8" style="2" hidden="1" customWidth="1"/>
    <col min="25" max="25" width="18.28515625" style="2" hidden="1" customWidth="1"/>
    <col min="26" max="26" width="9" style="2" hidden="1" customWidth="1"/>
    <col min="27" max="27" width="7.5703125" style="2" hidden="1" customWidth="1"/>
    <col min="28" max="28" width="17.85546875" style="2" hidden="1" customWidth="1"/>
    <col min="29" max="29" width="8" style="2" customWidth="1"/>
    <col min="30" max="30" width="5.5703125" style="4" customWidth="1"/>
    <col min="31" max="31" width="8.5703125" style="2" customWidth="1"/>
    <col min="32" max="32" width="5.5703125" style="4" customWidth="1"/>
    <col min="33" max="33" width="17.85546875" style="2" customWidth="1"/>
    <col min="34" max="34" width="8" style="2" customWidth="1"/>
    <col min="35" max="35" width="5.5703125" style="4" customWidth="1"/>
    <col min="36" max="36" width="8" style="2" customWidth="1"/>
    <col min="37" max="37" width="5.5703125" style="4" customWidth="1"/>
    <col min="38" max="38" width="17.42578125" style="2" bestFit="1" customWidth="1"/>
    <col min="39" max="39" width="8" style="2" customWidth="1"/>
    <col min="40" max="40" width="5.5703125" style="4" customWidth="1"/>
    <col min="41" max="41" width="10.7109375" style="2" customWidth="1"/>
    <col min="42" max="42" width="15" style="2" customWidth="1"/>
    <col min="43" max="43" width="9.140625" style="2"/>
    <col min="44" max="48" width="19.5703125" style="2" customWidth="1"/>
    <col min="49" max="16384" width="9.140625" style="2"/>
  </cols>
  <sheetData>
    <row r="1" spans="1:48" ht="23.25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"/>
    </row>
    <row r="2" spans="1:48" ht="23.25" x14ac:dyDescent="0.3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3"/>
    </row>
    <row r="3" spans="1:48" ht="23.25" x14ac:dyDescent="0.35">
      <c r="A3" s="122" t="s">
        <v>47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3"/>
    </row>
    <row r="4" spans="1:48" ht="23.25" x14ac:dyDescent="0.35">
      <c r="A4" s="123" t="s">
        <v>61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"/>
    </row>
    <row r="5" spans="1:48" ht="18" x14ac:dyDescent="0.2">
      <c r="A5" s="124" t="s">
        <v>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</row>
    <row r="6" spans="1:48" ht="18" x14ac:dyDescent="0.25">
      <c r="A6" s="121" t="s">
        <v>47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</row>
    <row r="7" spans="1:48" ht="81" customHeight="1" x14ac:dyDescent="0.2">
      <c r="A7" s="107" t="s">
        <v>3</v>
      </c>
      <c r="B7" s="107" t="s">
        <v>4</v>
      </c>
      <c r="C7" s="108" t="s">
        <v>5</v>
      </c>
      <c r="D7" s="108" t="s">
        <v>6</v>
      </c>
      <c r="E7" s="109" t="s">
        <v>7</v>
      </c>
      <c r="F7" s="110"/>
      <c r="G7" s="111"/>
      <c r="H7" s="109" t="s">
        <v>63</v>
      </c>
      <c r="I7" s="110"/>
      <c r="J7" s="111"/>
      <c r="K7" s="109" t="s">
        <v>64</v>
      </c>
      <c r="L7" s="110"/>
      <c r="M7" s="110"/>
      <c r="N7" s="109" t="s">
        <v>8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1"/>
      <c r="AC7" s="109" t="s">
        <v>49</v>
      </c>
      <c r="AD7" s="110"/>
      <c r="AE7" s="110"/>
      <c r="AF7" s="110"/>
      <c r="AG7" s="110"/>
      <c r="AH7" s="110"/>
      <c r="AI7" s="111"/>
      <c r="AJ7" s="109" t="s">
        <v>65</v>
      </c>
      <c r="AK7" s="110"/>
      <c r="AL7" s="111"/>
      <c r="AM7" s="109" t="s">
        <v>66</v>
      </c>
      <c r="AN7" s="110"/>
      <c r="AO7" s="110"/>
      <c r="AP7" s="105" t="s">
        <v>9</v>
      </c>
      <c r="AR7" s="4"/>
      <c r="AS7" s="4"/>
      <c r="AT7" s="4"/>
      <c r="AU7" s="4"/>
      <c r="AV7" s="4"/>
    </row>
    <row r="8" spans="1:48" ht="18" customHeight="1" x14ac:dyDescent="0.2">
      <c r="A8" s="107"/>
      <c r="B8" s="107"/>
      <c r="C8" s="108"/>
      <c r="D8" s="108"/>
      <c r="E8" s="112"/>
      <c r="F8" s="113"/>
      <c r="G8" s="114"/>
      <c r="H8" s="112"/>
      <c r="I8" s="113"/>
      <c r="J8" s="114"/>
      <c r="K8" s="115"/>
      <c r="L8" s="116"/>
      <c r="M8" s="116"/>
      <c r="N8" s="115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7"/>
      <c r="AC8" s="115"/>
      <c r="AD8" s="116"/>
      <c r="AE8" s="116"/>
      <c r="AF8" s="116"/>
      <c r="AG8" s="116"/>
      <c r="AH8" s="116"/>
      <c r="AI8" s="117"/>
      <c r="AJ8" s="115"/>
      <c r="AK8" s="116"/>
      <c r="AL8" s="117"/>
      <c r="AM8" s="115"/>
      <c r="AN8" s="116"/>
      <c r="AO8" s="116"/>
      <c r="AP8" s="106"/>
    </row>
    <row r="9" spans="1:48" ht="15.75" customHeight="1" x14ac:dyDescent="0.2">
      <c r="A9" s="107"/>
      <c r="B9" s="107"/>
      <c r="C9" s="108"/>
      <c r="D9" s="108"/>
      <c r="E9" s="115"/>
      <c r="F9" s="116"/>
      <c r="G9" s="117"/>
      <c r="H9" s="115"/>
      <c r="I9" s="116"/>
      <c r="J9" s="117"/>
      <c r="K9" s="96">
        <v>2021</v>
      </c>
      <c r="L9" s="97"/>
      <c r="M9" s="98"/>
      <c r="N9" s="99" t="s">
        <v>10</v>
      </c>
      <c r="O9" s="100"/>
      <c r="P9" s="101"/>
      <c r="Q9" s="99" t="s">
        <v>11</v>
      </c>
      <c r="R9" s="100"/>
      <c r="S9" s="101"/>
      <c r="T9" s="99" t="s">
        <v>11</v>
      </c>
      <c r="U9" s="100"/>
      <c r="V9" s="101"/>
      <c r="W9" s="99" t="s">
        <v>12</v>
      </c>
      <c r="X9" s="100"/>
      <c r="Y9" s="101"/>
      <c r="Z9" s="99" t="s">
        <v>13</v>
      </c>
      <c r="AA9" s="100"/>
      <c r="AB9" s="101"/>
      <c r="AC9" s="99">
        <v>2021</v>
      </c>
      <c r="AD9" s="100"/>
      <c r="AE9" s="100"/>
      <c r="AF9" s="100"/>
      <c r="AG9" s="100"/>
      <c r="AH9" s="100"/>
      <c r="AI9" s="101"/>
      <c r="AJ9" s="99">
        <v>2021</v>
      </c>
      <c r="AK9" s="100"/>
      <c r="AL9" s="101"/>
      <c r="AM9" s="99">
        <v>2021</v>
      </c>
      <c r="AN9" s="100"/>
      <c r="AO9" s="101"/>
      <c r="AP9" s="5"/>
    </row>
    <row r="10" spans="1:48" s="7" customFormat="1" ht="15.75" x14ac:dyDescent="0.25">
      <c r="A10" s="93">
        <v>1</v>
      </c>
      <c r="B10" s="93">
        <v>2</v>
      </c>
      <c r="C10" s="93">
        <v>3</v>
      </c>
      <c r="D10" s="93">
        <v>4</v>
      </c>
      <c r="E10" s="87">
        <v>5</v>
      </c>
      <c r="F10" s="126"/>
      <c r="G10" s="88"/>
      <c r="H10" s="87">
        <v>6</v>
      </c>
      <c r="I10" s="126"/>
      <c r="J10" s="88"/>
      <c r="K10" s="102">
        <v>7</v>
      </c>
      <c r="L10" s="103"/>
      <c r="M10" s="104"/>
      <c r="N10" s="87">
        <v>8</v>
      </c>
      <c r="O10" s="126"/>
      <c r="P10" s="126"/>
      <c r="Q10" s="126"/>
      <c r="R10" s="126"/>
      <c r="S10" s="88"/>
      <c r="T10" s="102">
        <v>9</v>
      </c>
      <c r="U10" s="103"/>
      <c r="V10" s="104"/>
      <c r="W10" s="102">
        <v>10</v>
      </c>
      <c r="X10" s="103"/>
      <c r="Y10" s="104"/>
      <c r="Z10" s="102">
        <v>11</v>
      </c>
      <c r="AA10" s="103"/>
      <c r="AB10" s="104"/>
      <c r="AC10" s="84">
        <v>12</v>
      </c>
      <c r="AD10" s="85"/>
      <c r="AE10" s="85"/>
      <c r="AF10" s="85"/>
      <c r="AG10" s="85"/>
      <c r="AH10" s="85"/>
      <c r="AI10" s="86"/>
      <c r="AJ10" s="84">
        <v>13</v>
      </c>
      <c r="AK10" s="85"/>
      <c r="AL10" s="86"/>
      <c r="AM10" s="84">
        <v>14</v>
      </c>
      <c r="AN10" s="85"/>
      <c r="AO10" s="86"/>
      <c r="AP10" s="6">
        <v>15</v>
      </c>
    </row>
    <row r="11" spans="1:48" s="7" customFormat="1" ht="87" customHeight="1" x14ac:dyDescent="0.2">
      <c r="A11" s="125"/>
      <c r="B11" s="125"/>
      <c r="C11" s="125"/>
      <c r="D11" s="125"/>
      <c r="E11" s="91" t="s">
        <v>14</v>
      </c>
      <c r="F11" s="92"/>
      <c r="G11" s="94" t="s">
        <v>15</v>
      </c>
      <c r="H11" s="91" t="s">
        <v>14</v>
      </c>
      <c r="I11" s="92"/>
      <c r="J11" s="94" t="s">
        <v>15</v>
      </c>
      <c r="K11" s="91" t="s">
        <v>14</v>
      </c>
      <c r="L11" s="92"/>
      <c r="M11" s="93" t="s">
        <v>15</v>
      </c>
      <c r="N11" s="91" t="s">
        <v>14</v>
      </c>
      <c r="O11" s="92"/>
      <c r="P11" s="93" t="s">
        <v>15</v>
      </c>
      <c r="Q11" s="91" t="s">
        <v>14</v>
      </c>
      <c r="R11" s="92"/>
      <c r="S11" s="93" t="s">
        <v>15</v>
      </c>
      <c r="T11" s="91" t="s">
        <v>14</v>
      </c>
      <c r="U11" s="92"/>
      <c r="V11" s="93" t="s">
        <v>15</v>
      </c>
      <c r="W11" s="91" t="s">
        <v>14</v>
      </c>
      <c r="X11" s="92"/>
      <c r="Y11" s="93" t="s">
        <v>15</v>
      </c>
      <c r="Z11" s="91" t="s">
        <v>14</v>
      </c>
      <c r="AA11" s="92"/>
      <c r="AB11" s="93" t="s">
        <v>15</v>
      </c>
      <c r="AC11" s="87" t="s">
        <v>16</v>
      </c>
      <c r="AD11" s="88"/>
      <c r="AE11" s="87" t="s">
        <v>50</v>
      </c>
      <c r="AF11" s="88"/>
      <c r="AG11" s="8" t="s">
        <v>17</v>
      </c>
      <c r="AH11" s="87" t="s">
        <v>51</v>
      </c>
      <c r="AI11" s="88"/>
      <c r="AJ11" s="87" t="s">
        <v>18</v>
      </c>
      <c r="AK11" s="88"/>
      <c r="AL11" s="8" t="s">
        <v>19</v>
      </c>
      <c r="AM11" s="87" t="s">
        <v>20</v>
      </c>
      <c r="AN11" s="88"/>
      <c r="AO11" s="8" t="s">
        <v>21</v>
      </c>
      <c r="AP11" s="9"/>
    </row>
    <row r="12" spans="1:48" s="7" customFormat="1" ht="15.75" x14ac:dyDescent="0.2">
      <c r="A12" s="94"/>
      <c r="B12" s="94"/>
      <c r="C12" s="94"/>
      <c r="D12" s="94"/>
      <c r="E12" s="89"/>
      <c r="F12" s="90"/>
      <c r="G12" s="95"/>
      <c r="H12" s="89"/>
      <c r="I12" s="90"/>
      <c r="J12" s="95"/>
      <c r="K12" s="89"/>
      <c r="L12" s="90"/>
      <c r="M12" s="94"/>
      <c r="N12" s="89"/>
      <c r="O12" s="90"/>
      <c r="P12" s="94"/>
      <c r="Q12" s="89"/>
      <c r="R12" s="90"/>
      <c r="S12" s="94"/>
      <c r="T12" s="89"/>
      <c r="U12" s="90"/>
      <c r="V12" s="94"/>
      <c r="W12" s="89"/>
      <c r="X12" s="90"/>
      <c r="Y12" s="94"/>
      <c r="Z12" s="89"/>
      <c r="AA12" s="90"/>
      <c r="AB12" s="94"/>
      <c r="AC12" s="89" t="s">
        <v>14</v>
      </c>
      <c r="AD12" s="90"/>
      <c r="AE12" s="89" t="s">
        <v>14</v>
      </c>
      <c r="AF12" s="90"/>
      <c r="AG12" s="64" t="s">
        <v>15</v>
      </c>
      <c r="AH12" s="89" t="s">
        <v>15</v>
      </c>
      <c r="AI12" s="90"/>
      <c r="AJ12" s="89" t="s">
        <v>14</v>
      </c>
      <c r="AK12" s="90"/>
      <c r="AL12" s="64" t="s">
        <v>15</v>
      </c>
      <c r="AM12" s="89" t="s">
        <v>14</v>
      </c>
      <c r="AN12" s="90"/>
      <c r="AO12" s="64" t="s">
        <v>15</v>
      </c>
      <c r="AP12" s="54"/>
    </row>
    <row r="13" spans="1:48" ht="78.75" x14ac:dyDescent="0.2">
      <c r="A13" s="33">
        <v>19</v>
      </c>
      <c r="B13" s="34" t="s">
        <v>22</v>
      </c>
      <c r="C13" s="14" t="s">
        <v>67</v>
      </c>
      <c r="D13" s="61" t="s">
        <v>73</v>
      </c>
      <c r="E13" s="38"/>
      <c r="F13" s="32"/>
      <c r="G13" s="31"/>
      <c r="H13" s="38">
        <v>100</v>
      </c>
      <c r="I13" s="32" t="s">
        <v>72</v>
      </c>
      <c r="J13" s="31"/>
      <c r="K13" s="38">
        <v>100</v>
      </c>
      <c r="L13" s="32" t="s">
        <v>72</v>
      </c>
      <c r="M13" s="31">
        <f>M16</f>
        <v>1498245050</v>
      </c>
      <c r="N13" s="38">
        <v>25</v>
      </c>
      <c r="O13" s="32" t="s">
        <v>72</v>
      </c>
      <c r="P13" s="31">
        <f>P16</f>
        <v>409318500</v>
      </c>
      <c r="Q13" s="38">
        <v>25</v>
      </c>
      <c r="R13" s="32" t="s">
        <v>72</v>
      </c>
      <c r="S13" s="31">
        <f>S16</f>
        <v>278196468</v>
      </c>
      <c r="T13" s="38"/>
      <c r="U13" s="32"/>
      <c r="V13" s="31"/>
      <c r="W13" s="38"/>
      <c r="X13" s="32"/>
      <c r="Y13" s="31"/>
      <c r="Z13" s="38"/>
      <c r="AA13" s="32"/>
      <c r="AB13" s="31"/>
      <c r="AC13" s="50">
        <f>N13+Q13</f>
        <v>50</v>
      </c>
      <c r="AD13" s="56" t="str">
        <f>L13</f>
        <v>%</v>
      </c>
      <c r="AE13" s="51">
        <f>AC13/K13*100</f>
        <v>50</v>
      </c>
      <c r="AF13" s="52" t="s">
        <v>72</v>
      </c>
      <c r="AG13" s="53">
        <f>P13+S13</f>
        <v>687514968</v>
      </c>
      <c r="AH13" s="51">
        <f>AG13/M13*100</f>
        <v>45.888018652222478</v>
      </c>
      <c r="AI13" s="52" t="s">
        <v>72</v>
      </c>
      <c r="AJ13" s="50"/>
      <c r="AK13" s="32"/>
      <c r="AL13" s="53"/>
      <c r="AM13" s="51"/>
      <c r="AN13" s="52"/>
      <c r="AO13" s="51"/>
      <c r="AP13" s="37" t="s">
        <v>48</v>
      </c>
      <c r="AS13" s="18"/>
    </row>
    <row r="14" spans="1:48" ht="94.5" x14ac:dyDescent="0.2">
      <c r="A14" s="12"/>
      <c r="B14" s="13"/>
      <c r="C14" s="14"/>
      <c r="D14" s="61" t="s">
        <v>74</v>
      </c>
      <c r="E14" s="38"/>
      <c r="F14" s="32"/>
      <c r="G14" s="31"/>
      <c r="H14" s="38">
        <v>100</v>
      </c>
      <c r="I14" s="32" t="s">
        <v>72</v>
      </c>
      <c r="J14" s="31"/>
      <c r="K14" s="38">
        <v>100</v>
      </c>
      <c r="L14" s="32" t="s">
        <v>72</v>
      </c>
      <c r="M14" s="31"/>
      <c r="N14" s="38"/>
      <c r="O14" s="32"/>
      <c r="P14" s="31"/>
      <c r="Q14" s="38"/>
      <c r="R14" s="32"/>
      <c r="S14" s="31"/>
      <c r="T14" s="38"/>
      <c r="U14" s="32"/>
      <c r="V14" s="31"/>
      <c r="W14" s="38"/>
      <c r="X14" s="32"/>
      <c r="Y14" s="31"/>
      <c r="Z14" s="38"/>
      <c r="AA14" s="32"/>
      <c r="AB14" s="31"/>
      <c r="AC14" s="50"/>
      <c r="AD14" s="56"/>
      <c r="AE14" s="51"/>
      <c r="AF14" s="52"/>
      <c r="AG14" s="53"/>
      <c r="AH14" s="51"/>
      <c r="AI14" s="52"/>
      <c r="AJ14" s="50"/>
      <c r="AK14" s="32"/>
      <c r="AL14" s="53"/>
      <c r="AM14" s="51"/>
      <c r="AN14" s="52"/>
      <c r="AO14" s="51"/>
      <c r="AP14" s="37"/>
      <c r="AS14" s="18"/>
    </row>
    <row r="15" spans="1:48" ht="31.5" x14ac:dyDescent="0.2">
      <c r="A15" s="12"/>
      <c r="B15" s="13"/>
      <c r="C15" s="14"/>
      <c r="D15" s="61" t="s">
        <v>75</v>
      </c>
      <c r="E15" s="38"/>
      <c r="F15" s="32"/>
      <c r="G15" s="31"/>
      <c r="H15" s="38">
        <v>100</v>
      </c>
      <c r="I15" s="32" t="s">
        <v>72</v>
      </c>
      <c r="J15" s="31"/>
      <c r="K15" s="38">
        <v>100</v>
      </c>
      <c r="L15" s="32" t="s">
        <v>72</v>
      </c>
      <c r="M15" s="31"/>
      <c r="N15" s="38"/>
      <c r="O15" s="32"/>
      <c r="P15" s="31"/>
      <c r="Q15" s="38"/>
      <c r="R15" s="32"/>
      <c r="S15" s="31"/>
      <c r="T15" s="38"/>
      <c r="U15" s="32"/>
      <c r="V15" s="31"/>
      <c r="W15" s="38"/>
      <c r="X15" s="32"/>
      <c r="Y15" s="31"/>
      <c r="Z15" s="38"/>
      <c r="AA15" s="32"/>
      <c r="AB15" s="31"/>
      <c r="AC15" s="50"/>
      <c r="AD15" s="56"/>
      <c r="AE15" s="51"/>
      <c r="AF15" s="52"/>
      <c r="AG15" s="53"/>
      <c r="AH15" s="51"/>
      <c r="AI15" s="52"/>
      <c r="AJ15" s="50"/>
      <c r="AK15" s="32"/>
      <c r="AL15" s="53"/>
      <c r="AM15" s="51"/>
      <c r="AN15" s="52"/>
      <c r="AO15" s="51"/>
      <c r="AP15" s="37"/>
      <c r="AS15" s="18"/>
    </row>
    <row r="16" spans="1:48" ht="67.5" customHeight="1" x14ac:dyDescent="0.2">
      <c r="A16" s="12"/>
      <c r="B16" s="13"/>
      <c r="C16" s="14" t="s">
        <v>68</v>
      </c>
      <c r="D16" s="14" t="s">
        <v>78</v>
      </c>
      <c r="E16" s="35"/>
      <c r="F16" s="32"/>
      <c r="G16" s="31"/>
      <c r="H16" s="35"/>
      <c r="I16" s="32"/>
      <c r="J16" s="31"/>
      <c r="K16" s="35">
        <v>100</v>
      </c>
      <c r="L16" s="32" t="s">
        <v>72</v>
      </c>
      <c r="M16" s="31">
        <f>SUM(M17:M19)</f>
        <v>1498245050</v>
      </c>
      <c r="N16" s="35">
        <v>25</v>
      </c>
      <c r="O16" s="32" t="s">
        <v>72</v>
      </c>
      <c r="P16" s="62">
        <f>SUM(P17:P19)</f>
        <v>409318500</v>
      </c>
      <c r="Q16" s="35">
        <v>25</v>
      </c>
      <c r="R16" s="32" t="s">
        <v>72</v>
      </c>
      <c r="S16" s="62">
        <f>SUM(S17:S19)</f>
        <v>278196468</v>
      </c>
      <c r="T16" s="35"/>
      <c r="U16" s="32"/>
      <c r="V16" s="31"/>
      <c r="W16" s="35"/>
      <c r="X16" s="32"/>
      <c r="Y16" s="31"/>
      <c r="Z16" s="35"/>
      <c r="AA16" s="32"/>
      <c r="AB16" s="31"/>
      <c r="AC16" s="50">
        <f>N16+Q16</f>
        <v>50</v>
      </c>
      <c r="AD16" s="56" t="str">
        <f t="shared" ref="AD16:AD19" si="0">L16</f>
        <v>%</v>
      </c>
      <c r="AE16" s="51">
        <f>AC16/K16*100</f>
        <v>50</v>
      </c>
      <c r="AF16" s="52" t="s">
        <v>72</v>
      </c>
      <c r="AG16" s="66">
        <f>P16+S16</f>
        <v>687514968</v>
      </c>
      <c r="AH16" s="67">
        <f>AG16/M16*100</f>
        <v>45.888018652222478</v>
      </c>
      <c r="AI16" s="68" t="s">
        <v>72</v>
      </c>
      <c r="AJ16" s="50"/>
      <c r="AK16" s="32"/>
      <c r="AL16" s="53"/>
      <c r="AM16" s="51"/>
      <c r="AN16" s="52"/>
      <c r="AO16" s="51"/>
      <c r="AP16" s="37"/>
      <c r="AS16" s="18"/>
    </row>
    <row r="17" spans="1:45" ht="65.25" customHeight="1" x14ac:dyDescent="0.2">
      <c r="A17" s="12"/>
      <c r="B17" s="13"/>
      <c r="C17" s="19" t="s">
        <v>69</v>
      </c>
      <c r="D17" s="19" t="s">
        <v>79</v>
      </c>
      <c r="E17" s="39"/>
      <c r="F17" s="16"/>
      <c r="G17" s="17"/>
      <c r="H17" s="39"/>
      <c r="I17" s="16"/>
      <c r="J17" s="17"/>
      <c r="K17" s="39">
        <v>12</v>
      </c>
      <c r="L17" s="16" t="s">
        <v>82</v>
      </c>
      <c r="M17" s="17">
        <v>1095797850</v>
      </c>
      <c r="N17" s="39">
        <v>3</v>
      </c>
      <c r="O17" s="16" t="s">
        <v>84</v>
      </c>
      <c r="P17" s="63">
        <v>210848500</v>
      </c>
      <c r="Q17" s="39">
        <v>3</v>
      </c>
      <c r="R17" s="16" t="s">
        <v>84</v>
      </c>
      <c r="S17" s="63">
        <v>201175718</v>
      </c>
      <c r="T17" s="39"/>
      <c r="U17" s="16"/>
      <c r="V17" s="17"/>
      <c r="W17" s="39"/>
      <c r="X17" s="16"/>
      <c r="Y17" s="17"/>
      <c r="Z17" s="39"/>
      <c r="AA17" s="16"/>
      <c r="AB17" s="17"/>
      <c r="AC17" s="41">
        <f>N17+Q17</f>
        <v>6</v>
      </c>
      <c r="AD17" s="57" t="str">
        <f t="shared" si="0"/>
        <v>Bln</v>
      </c>
      <c r="AE17" s="40">
        <f>AC17/K17*100</f>
        <v>50</v>
      </c>
      <c r="AF17" s="24" t="s">
        <v>72</v>
      </c>
      <c r="AG17" s="69">
        <f>P17+S17</f>
        <v>412024218</v>
      </c>
      <c r="AH17" s="70">
        <f>AG17/M17*100</f>
        <v>37.600385691576236</v>
      </c>
      <c r="AI17" s="71" t="s">
        <v>72</v>
      </c>
      <c r="AJ17" s="41"/>
      <c r="AK17" s="16"/>
      <c r="AL17" s="30"/>
      <c r="AM17" s="40"/>
      <c r="AN17" s="24"/>
      <c r="AO17" s="40"/>
      <c r="AP17" s="11"/>
      <c r="AS17" s="18"/>
    </row>
    <row r="18" spans="1:45" ht="100.5" customHeight="1" x14ac:dyDescent="0.2">
      <c r="A18" s="12"/>
      <c r="B18" s="13"/>
      <c r="C18" s="19" t="s">
        <v>70</v>
      </c>
      <c r="D18" s="19" t="s">
        <v>80</v>
      </c>
      <c r="E18" s="15"/>
      <c r="F18" s="36"/>
      <c r="G18" s="17"/>
      <c r="H18" s="15"/>
      <c r="I18" s="36"/>
      <c r="J18" s="17"/>
      <c r="K18" s="15">
        <v>3</v>
      </c>
      <c r="L18" s="36" t="s">
        <v>83</v>
      </c>
      <c r="M18" s="17">
        <v>173282400</v>
      </c>
      <c r="N18" s="15">
        <v>1</v>
      </c>
      <c r="O18" s="36" t="s">
        <v>83</v>
      </c>
      <c r="P18" s="63">
        <v>0</v>
      </c>
      <c r="Q18" s="15">
        <v>1</v>
      </c>
      <c r="R18" s="36" t="s">
        <v>83</v>
      </c>
      <c r="S18" s="63">
        <v>53274500</v>
      </c>
      <c r="T18" s="15"/>
      <c r="U18" s="36"/>
      <c r="V18" s="17"/>
      <c r="W18" s="15"/>
      <c r="X18" s="36"/>
      <c r="Y18" s="17"/>
      <c r="Z18" s="15"/>
      <c r="AA18" s="36"/>
      <c r="AB18" s="17"/>
      <c r="AC18" s="41">
        <f>N18+Q18</f>
        <v>2</v>
      </c>
      <c r="AD18" s="58" t="str">
        <f t="shared" si="0"/>
        <v>Dok</v>
      </c>
      <c r="AE18" s="40">
        <f t="shared" ref="AE18:AE19" si="1">AC18/K18*100</f>
        <v>66.666666666666657</v>
      </c>
      <c r="AF18" s="24" t="s">
        <v>72</v>
      </c>
      <c r="AG18" s="69">
        <f>P18+S18</f>
        <v>53274500</v>
      </c>
      <c r="AH18" s="70">
        <f>AG18/M18*100</f>
        <v>30.74432256247605</v>
      </c>
      <c r="AI18" s="71" t="s">
        <v>72</v>
      </c>
      <c r="AJ18" s="41"/>
      <c r="AK18" s="36"/>
      <c r="AL18" s="30"/>
      <c r="AM18" s="40"/>
      <c r="AN18" s="24"/>
      <c r="AO18" s="40"/>
      <c r="AP18" s="11"/>
      <c r="AS18" s="18"/>
    </row>
    <row r="19" spans="1:45" ht="65.25" customHeight="1" x14ac:dyDescent="0.2">
      <c r="A19" s="12"/>
      <c r="B19" s="13"/>
      <c r="C19" s="19" t="s">
        <v>71</v>
      </c>
      <c r="D19" s="19" t="s">
        <v>81</v>
      </c>
      <c r="E19" s="15"/>
      <c r="F19" s="16"/>
      <c r="G19" s="17"/>
      <c r="H19" s="15"/>
      <c r="I19" s="16"/>
      <c r="J19" s="17"/>
      <c r="K19" s="15">
        <v>3</v>
      </c>
      <c r="L19" s="16" t="s">
        <v>83</v>
      </c>
      <c r="M19" s="17">
        <v>229164800</v>
      </c>
      <c r="N19" s="15">
        <v>3</v>
      </c>
      <c r="O19" s="16" t="s">
        <v>83</v>
      </c>
      <c r="P19" s="63">
        <v>198470000</v>
      </c>
      <c r="Q19" s="15">
        <v>0</v>
      </c>
      <c r="R19" s="16" t="s">
        <v>83</v>
      </c>
      <c r="S19" s="63">
        <v>23746250</v>
      </c>
      <c r="T19" s="15"/>
      <c r="U19" s="16"/>
      <c r="V19" s="17"/>
      <c r="W19" s="15"/>
      <c r="X19" s="16"/>
      <c r="Y19" s="17"/>
      <c r="Z19" s="15"/>
      <c r="AA19" s="16"/>
      <c r="AB19" s="17"/>
      <c r="AC19" s="41">
        <f>N19+Q19</f>
        <v>3</v>
      </c>
      <c r="AD19" s="57" t="str">
        <f t="shared" si="0"/>
        <v>Dok</v>
      </c>
      <c r="AE19" s="40">
        <f t="shared" si="1"/>
        <v>100</v>
      </c>
      <c r="AF19" s="24" t="s">
        <v>72</v>
      </c>
      <c r="AG19" s="69">
        <f>P19+S19</f>
        <v>222216250</v>
      </c>
      <c r="AH19" s="70">
        <f>AG19/M19*100</f>
        <v>96.967880756555985</v>
      </c>
      <c r="AI19" s="71" t="s">
        <v>72</v>
      </c>
      <c r="AJ19" s="41"/>
      <c r="AK19" s="16"/>
      <c r="AL19" s="30"/>
      <c r="AM19" s="40"/>
      <c r="AN19" s="24"/>
      <c r="AO19" s="40"/>
      <c r="AP19" s="11"/>
      <c r="AS19" s="18"/>
    </row>
    <row r="20" spans="1:45" ht="15" x14ac:dyDescent="0.2">
      <c r="A20" s="80" t="s">
        <v>23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2"/>
      <c r="AE20" s="55">
        <f>AVERAGE(AE13:AE19)</f>
        <v>63.333333333333329</v>
      </c>
      <c r="AF20" s="44"/>
      <c r="AG20" s="42"/>
      <c r="AH20" s="55">
        <f>AVERAGE(AH13)</f>
        <v>45.888018652222478</v>
      </c>
      <c r="AI20" s="44"/>
      <c r="AJ20" s="43"/>
      <c r="AK20" s="44"/>
      <c r="AL20" s="43"/>
      <c r="AM20" s="43"/>
      <c r="AN20" s="44"/>
      <c r="AO20" s="45"/>
      <c r="AP20" s="11"/>
    </row>
    <row r="21" spans="1:45" ht="15" x14ac:dyDescent="0.2">
      <c r="A21" s="80" t="s">
        <v>24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2"/>
      <c r="AE21" s="20" t="str">
        <f>IF(AE20&gt;=91,"Sangat Tinggi",IF(AE20&gt;=76,"Tinggi",IF(AE20&gt;=66,"Sedang",IF(AE20&gt;=51,"Rendah",IF(AE20&lt;=50,"Sangat Rendah")))))</f>
        <v>Rendah</v>
      </c>
      <c r="AF21" s="44"/>
      <c r="AG21" s="46"/>
      <c r="AH21" s="20" t="str">
        <f>IF(AH20&gt;=91,"Sangat Tinggi",IF(AH20&gt;=76,"Tinggi",IF(AH20&gt;=66,"Sedang",IF(AH20&gt;=51,"Rendah",IF(AH20&lt;=50,"Sangat Rendah")))))</f>
        <v>Sangat Rendah</v>
      </c>
      <c r="AI21" s="44"/>
      <c r="AJ21" s="47"/>
      <c r="AK21" s="44"/>
      <c r="AL21" s="48"/>
      <c r="AM21" s="47"/>
      <c r="AN21" s="44"/>
      <c r="AO21" s="49"/>
      <c r="AP21" s="11"/>
    </row>
    <row r="22" spans="1:45" ht="15" x14ac:dyDescent="0.2">
      <c r="A22" s="83" t="s">
        <v>25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11"/>
    </row>
    <row r="23" spans="1:45" ht="15" x14ac:dyDescent="0.2">
      <c r="A23" s="83" t="s">
        <v>86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11"/>
    </row>
    <row r="24" spans="1:45" ht="15" x14ac:dyDescent="0.2">
      <c r="A24" s="83" t="s">
        <v>85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11"/>
    </row>
    <row r="25" spans="1:45" ht="15" x14ac:dyDescent="0.2">
      <c r="A25" s="83" t="s">
        <v>28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21"/>
    </row>
    <row r="26" spans="1:45" ht="15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65"/>
      <c r="AE26" s="22"/>
      <c r="AF26" s="65"/>
      <c r="AG26" s="22"/>
      <c r="AH26" s="22"/>
      <c r="AI26" s="65"/>
      <c r="AJ26" s="22"/>
      <c r="AK26" s="65"/>
      <c r="AL26" s="22"/>
      <c r="AM26" s="22"/>
      <c r="AN26" s="65"/>
      <c r="AO26" s="22"/>
    </row>
    <row r="27" spans="1:45" ht="15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77" t="s">
        <v>52</v>
      </c>
      <c r="AD27" s="77"/>
      <c r="AE27" s="77"/>
      <c r="AF27" s="77"/>
      <c r="AG27" s="77"/>
      <c r="AH27" s="77"/>
      <c r="AI27" s="65"/>
      <c r="AJ27" s="22"/>
      <c r="AK27" s="77" t="s">
        <v>53</v>
      </c>
      <c r="AL27" s="77"/>
      <c r="AM27" s="77"/>
      <c r="AN27" s="77"/>
      <c r="AO27" s="77"/>
      <c r="AP27" s="77"/>
    </row>
    <row r="28" spans="1:45" ht="15.75" x14ac:dyDescent="0.25">
      <c r="A28" s="28"/>
      <c r="B28" s="29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77" t="s">
        <v>76</v>
      </c>
      <c r="AD28" s="77"/>
      <c r="AE28" s="77"/>
      <c r="AF28" s="77"/>
      <c r="AG28" s="77"/>
      <c r="AH28" s="77"/>
      <c r="AI28" s="65"/>
      <c r="AJ28" s="22"/>
      <c r="AK28" s="77" t="s">
        <v>77</v>
      </c>
      <c r="AL28" s="77"/>
      <c r="AM28" s="77"/>
      <c r="AN28" s="77"/>
      <c r="AO28" s="77"/>
      <c r="AP28" s="77"/>
    </row>
    <row r="29" spans="1:45" ht="15" x14ac:dyDescent="0.2">
      <c r="AC29" s="77" t="s">
        <v>58</v>
      </c>
      <c r="AD29" s="77"/>
      <c r="AE29" s="77"/>
      <c r="AF29" s="77"/>
      <c r="AG29" s="77"/>
      <c r="AH29" s="77"/>
      <c r="AK29" s="77" t="s">
        <v>54</v>
      </c>
      <c r="AL29" s="77"/>
      <c r="AM29" s="77"/>
      <c r="AN29" s="77"/>
      <c r="AO29" s="77"/>
      <c r="AP29" s="77"/>
    </row>
    <row r="30" spans="1:45" ht="15" x14ac:dyDescent="0.2">
      <c r="AC30" s="77" t="s">
        <v>55</v>
      </c>
      <c r="AD30" s="77"/>
      <c r="AE30" s="77"/>
      <c r="AF30" s="77"/>
      <c r="AG30" s="77"/>
      <c r="AH30" s="77"/>
      <c r="AK30" s="77" t="s">
        <v>55</v>
      </c>
      <c r="AL30" s="77"/>
      <c r="AM30" s="77"/>
      <c r="AN30" s="77"/>
      <c r="AO30" s="77"/>
      <c r="AP30" s="77"/>
    </row>
    <row r="31" spans="1:45" ht="51" x14ac:dyDescent="0.2">
      <c r="A31" s="25" t="s">
        <v>29</v>
      </c>
      <c r="B31" s="25" t="s">
        <v>30</v>
      </c>
      <c r="C31" s="25" t="s">
        <v>31</v>
      </c>
      <c r="AC31" s="22"/>
      <c r="AD31" s="65"/>
      <c r="AE31" s="22"/>
      <c r="AF31" s="65"/>
      <c r="AG31" s="22"/>
      <c r="AK31" s="22"/>
      <c r="AL31" s="65"/>
      <c r="AM31" s="22"/>
      <c r="AN31" s="65"/>
      <c r="AO31" s="22"/>
    </row>
    <row r="32" spans="1:45" ht="25.5" x14ac:dyDescent="0.25">
      <c r="A32" s="26" t="s">
        <v>32</v>
      </c>
      <c r="B32" s="26" t="s">
        <v>33</v>
      </c>
      <c r="C32" s="26" t="s">
        <v>34</v>
      </c>
      <c r="AC32" s="78" t="s">
        <v>59</v>
      </c>
      <c r="AD32" s="78"/>
      <c r="AE32" s="78"/>
      <c r="AF32" s="78"/>
      <c r="AG32" s="78"/>
      <c r="AH32" s="78"/>
      <c r="AK32" s="78" t="s">
        <v>56</v>
      </c>
      <c r="AL32" s="78"/>
      <c r="AM32" s="78"/>
      <c r="AN32" s="78"/>
      <c r="AO32" s="78"/>
      <c r="AP32" s="78"/>
    </row>
    <row r="33" spans="1:42" ht="25.5" x14ac:dyDescent="0.2">
      <c r="A33" s="26" t="s">
        <v>35</v>
      </c>
      <c r="B33" s="26" t="s">
        <v>36</v>
      </c>
      <c r="C33" s="26" t="s">
        <v>37</v>
      </c>
      <c r="AC33" s="79" t="s">
        <v>60</v>
      </c>
      <c r="AD33" s="79"/>
      <c r="AE33" s="79"/>
      <c r="AF33" s="79"/>
      <c r="AG33" s="79"/>
      <c r="AH33" s="79"/>
      <c r="AK33" s="79" t="s">
        <v>57</v>
      </c>
      <c r="AL33" s="79"/>
      <c r="AM33" s="79"/>
      <c r="AN33" s="79"/>
      <c r="AO33" s="79"/>
      <c r="AP33" s="79"/>
    </row>
    <row r="34" spans="1:42" ht="25.5" x14ac:dyDescent="0.2">
      <c r="A34" s="26" t="s">
        <v>38</v>
      </c>
      <c r="B34" s="26" t="s">
        <v>39</v>
      </c>
      <c r="C34" s="26" t="s">
        <v>40</v>
      </c>
    </row>
    <row r="35" spans="1:42" ht="25.5" x14ac:dyDescent="0.2">
      <c r="A35" s="26" t="s">
        <v>41</v>
      </c>
      <c r="B35" s="26" t="s">
        <v>42</v>
      </c>
      <c r="C35" s="26" t="s">
        <v>43</v>
      </c>
    </row>
    <row r="36" spans="1:42" ht="25.5" x14ac:dyDescent="0.2">
      <c r="A36" s="26" t="s">
        <v>44</v>
      </c>
      <c r="B36" s="27" t="s">
        <v>45</v>
      </c>
      <c r="C36" s="26" t="s">
        <v>46</v>
      </c>
    </row>
  </sheetData>
  <mergeCells count="85">
    <mergeCell ref="AC30:AH30"/>
    <mergeCell ref="AK30:AP30"/>
    <mergeCell ref="AC32:AH32"/>
    <mergeCell ref="AK32:AP32"/>
    <mergeCell ref="AC33:AH33"/>
    <mergeCell ref="AK33:AP33"/>
    <mergeCell ref="A25:AO25"/>
    <mergeCell ref="AC27:AH27"/>
    <mergeCell ref="AK27:AP27"/>
    <mergeCell ref="AC28:AH28"/>
    <mergeCell ref="AK28:AP28"/>
    <mergeCell ref="AC29:AH29"/>
    <mergeCell ref="AK29:AP29"/>
    <mergeCell ref="AM12:AN12"/>
    <mergeCell ref="A20:AD20"/>
    <mergeCell ref="A21:AD21"/>
    <mergeCell ref="A22:AO22"/>
    <mergeCell ref="A23:AO23"/>
    <mergeCell ref="A24:AO24"/>
    <mergeCell ref="AB11:AB12"/>
    <mergeCell ref="AC11:AD11"/>
    <mergeCell ref="AE11:AF11"/>
    <mergeCell ref="AH11:AI11"/>
    <mergeCell ref="AJ11:AK11"/>
    <mergeCell ref="AM11:AN11"/>
    <mergeCell ref="AC12:AD12"/>
    <mergeCell ref="AE12:AF12"/>
    <mergeCell ref="AC10:AI10"/>
    <mergeCell ref="AJ10:AL10"/>
    <mergeCell ref="AH12:AI12"/>
    <mergeCell ref="AJ12:AK12"/>
    <mergeCell ref="S11:S12"/>
    <mergeCell ref="T11:U12"/>
    <mergeCell ref="V11:V12"/>
    <mergeCell ref="W11:X12"/>
    <mergeCell ref="Y11:Y12"/>
    <mergeCell ref="Z11:AA12"/>
    <mergeCell ref="W9:Y9"/>
    <mergeCell ref="Z9:AB9"/>
    <mergeCell ref="AM10:AO10"/>
    <mergeCell ref="E11:F12"/>
    <mergeCell ref="G11:G12"/>
    <mergeCell ref="H11:I12"/>
    <mergeCell ref="J11:J12"/>
    <mergeCell ref="K11:L12"/>
    <mergeCell ref="M11:M12"/>
    <mergeCell ref="N11:O12"/>
    <mergeCell ref="P11:P12"/>
    <mergeCell ref="Q11:R12"/>
    <mergeCell ref="N10:S10"/>
    <mergeCell ref="T10:V10"/>
    <mergeCell ref="W10:Y10"/>
    <mergeCell ref="Z10:AB10"/>
    <mergeCell ref="H10:J10"/>
    <mergeCell ref="K10:M10"/>
    <mergeCell ref="K9:M9"/>
    <mergeCell ref="N9:P9"/>
    <mergeCell ref="Q9:S9"/>
    <mergeCell ref="A10:A12"/>
    <mergeCell ref="B10:B12"/>
    <mergeCell ref="C10:C12"/>
    <mergeCell ref="D10:D12"/>
    <mergeCell ref="E10:G10"/>
    <mergeCell ref="AP7:AP8"/>
    <mergeCell ref="A7:A9"/>
    <mergeCell ref="B7:B9"/>
    <mergeCell ref="C7:C9"/>
    <mergeCell ref="D7:D9"/>
    <mergeCell ref="E7:G9"/>
    <mergeCell ref="H7:J9"/>
    <mergeCell ref="K7:M8"/>
    <mergeCell ref="N7:AB8"/>
    <mergeCell ref="AC7:AI8"/>
    <mergeCell ref="AJ7:AL8"/>
    <mergeCell ref="AM7:AO8"/>
    <mergeCell ref="AC9:AI9"/>
    <mergeCell ref="AJ9:AL9"/>
    <mergeCell ref="AM9:AO9"/>
    <mergeCell ref="T9:V9"/>
    <mergeCell ref="A6:AO6"/>
    <mergeCell ref="A1:AO1"/>
    <mergeCell ref="A2:AO2"/>
    <mergeCell ref="A3:AO3"/>
    <mergeCell ref="A4:AO4"/>
    <mergeCell ref="A5:AO5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Bag Pemerintahan I</vt:lpstr>
      <vt:lpstr>Bag Pemerintahan II</vt:lpstr>
      <vt:lpstr>Bag Pemerintahan per triwulan 2</vt:lpstr>
      <vt:lpstr>Bag Pemerintahan Akumulasi I-II</vt:lpstr>
      <vt:lpstr>'Bag Pemerintahan Akumulasi I-II'!Print_Area</vt:lpstr>
      <vt:lpstr>'Bag Pemerintahan I'!Print_Area</vt:lpstr>
      <vt:lpstr>'Bag Pemerintahan II'!Print_Area</vt:lpstr>
      <vt:lpstr>'Bag Pemerintahan per triwulan 2'!Print_Area</vt:lpstr>
      <vt:lpstr>'Bag Pemerintahan Akumulasi I-II'!Print_Titles</vt:lpstr>
      <vt:lpstr>'Bag Pemerintahan I'!Print_Titles</vt:lpstr>
      <vt:lpstr>'Bag Pemerintahan II'!Print_Titles</vt:lpstr>
      <vt:lpstr>'Bag Pemerintahan per triwulan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2021-07-28T07:28:10Z</cp:lastPrinted>
  <dcterms:created xsi:type="dcterms:W3CDTF">2020-03-18T05:59:44Z</dcterms:created>
  <dcterms:modified xsi:type="dcterms:W3CDTF">2021-12-28T01:33:45Z</dcterms:modified>
</cp:coreProperties>
</file>