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ATA PINDAHAN\2022\Pengendalian dan Evaluasi Renja, RKPD, RPJMD\Form E.81 TW IV\PD Ori\"/>
    </mc:Choice>
  </mc:AlternateContent>
  <xr:revisionPtr revIDLastSave="0" documentId="13_ncr:1_{8FAF5A44-5460-409D-851B-148894715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dang Batung" sheetId="1" r:id="rId1"/>
  </sheets>
  <definedNames>
    <definedName name="_xlnm._FilterDatabase" localSheetId="0" hidden="1">'Padang Batung'!$A$13:$AE$66</definedName>
    <definedName name="_xlnm.Print_Area" localSheetId="0">'Padang Batung'!$A$1:$AE$81</definedName>
    <definedName name="_xlnm.Print_Titles" localSheetId="0">'Padang Batung'!$7:$12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1" i="1" l="1"/>
  <c r="Z31" i="1"/>
  <c r="AD31" i="1"/>
  <c r="AB56" i="1"/>
  <c r="U41" i="1"/>
  <c r="K14" i="1"/>
  <c r="X15" i="1"/>
  <c r="Q19" i="1"/>
  <c r="M30" i="1"/>
  <c r="T14" i="1"/>
  <c r="Z14" i="1" s="1"/>
  <c r="S58" i="1"/>
  <c r="S54" i="1"/>
  <c r="O56" i="1"/>
  <c r="O55" i="1" s="1"/>
  <c r="M56" i="1"/>
  <c r="M55" i="1" s="1"/>
  <c r="O52" i="1"/>
  <c r="O51" i="1" s="1"/>
  <c r="M52" i="1"/>
  <c r="M51" i="1" s="1"/>
  <c r="O49" i="1"/>
  <c r="O48" i="1" s="1"/>
  <c r="M49" i="1"/>
  <c r="M48" i="1" s="1"/>
  <c r="S46" i="1"/>
  <c r="T41" i="1"/>
  <c r="O41" i="1"/>
  <c r="M41" i="1"/>
  <c r="K41" i="1"/>
  <c r="O44" i="1"/>
  <c r="O43" i="1" s="1"/>
  <c r="M44" i="1"/>
  <c r="M43" i="1" s="1"/>
  <c r="O39" i="1"/>
  <c r="O38" i="1"/>
  <c r="M39" i="1"/>
  <c r="M38" i="1"/>
  <c r="S19" i="1"/>
  <c r="S17" i="1"/>
  <c r="S16" i="1"/>
  <c r="S15" i="1" s="1"/>
  <c r="E57" i="1"/>
  <c r="AI58" i="1"/>
  <c r="T53" i="1"/>
  <c r="E50" i="1"/>
  <c r="E47" i="1"/>
  <c r="E46" i="1"/>
  <c r="E42" i="1"/>
  <c r="T28" i="1"/>
  <c r="U28" i="1" s="1"/>
  <c r="N18" i="1"/>
  <c r="L18" i="1"/>
  <c r="AI19" i="1"/>
  <c r="U14" i="1" l="1"/>
  <c r="Z41" i="1"/>
  <c r="AB41" i="1" s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Q60" i="1" s="1"/>
  <c r="AI59" i="1"/>
  <c r="Q59" i="1" s="1"/>
  <c r="AI57" i="1"/>
  <c r="Q57" i="1" s="1"/>
  <c r="AI56" i="1"/>
  <c r="AI55" i="1"/>
  <c r="AI54" i="1"/>
  <c r="AH54" i="1" s="1"/>
  <c r="AI53" i="1"/>
  <c r="Q53" i="1" s="1"/>
  <c r="AI52" i="1"/>
  <c r="AI51" i="1"/>
  <c r="AI50" i="1"/>
  <c r="Q50" i="1" s="1"/>
  <c r="AI49" i="1"/>
  <c r="AI48" i="1"/>
  <c r="AI47" i="1"/>
  <c r="Q47" i="1" s="1"/>
  <c r="AI46" i="1"/>
  <c r="AH46" i="1" s="1"/>
  <c r="AI45" i="1"/>
  <c r="Q45" i="1" s="1"/>
  <c r="AI44" i="1"/>
  <c r="AI43" i="1"/>
  <c r="AI42" i="1"/>
  <c r="Q42" i="1" s="1"/>
  <c r="AI41" i="1"/>
  <c r="AI40" i="1"/>
  <c r="Q40" i="1" s="1"/>
  <c r="AI39" i="1"/>
  <c r="AI38" i="1"/>
  <c r="AI37" i="1"/>
  <c r="Q37" i="1" s="1"/>
  <c r="AI36" i="1"/>
  <c r="Q36" i="1" s="1"/>
  <c r="AI35" i="1"/>
  <c r="Q35" i="1" s="1"/>
  <c r="AI34" i="1"/>
  <c r="AI33" i="1"/>
  <c r="Q33" i="1" s="1"/>
  <c r="AI32" i="1"/>
  <c r="Q32" i="1" s="1"/>
  <c r="AI31" i="1"/>
  <c r="Q31" i="1" s="1"/>
  <c r="AI30" i="1"/>
  <c r="AI29" i="1"/>
  <c r="Q29" i="1" s="1"/>
  <c r="AI28" i="1"/>
  <c r="Q28" i="1" s="1"/>
  <c r="AI27" i="1"/>
  <c r="Q27" i="1" s="1"/>
  <c r="AI26" i="1"/>
  <c r="Q26" i="1" s="1"/>
  <c r="AI25" i="1"/>
  <c r="Q25" i="1" s="1"/>
  <c r="AI24" i="1"/>
  <c r="Q24" i="1" s="1"/>
  <c r="AI23" i="1"/>
  <c r="AI22" i="1"/>
  <c r="Q22" i="1" s="1"/>
  <c r="AI21" i="1"/>
  <c r="Q21" i="1" s="1"/>
  <c r="AG60" i="1"/>
  <c r="AG59" i="1"/>
  <c r="AG58" i="1"/>
  <c r="AG57" i="1"/>
  <c r="AG54" i="1"/>
  <c r="AG53" i="1"/>
  <c r="AG50" i="1"/>
  <c r="AG47" i="1"/>
  <c r="AG46" i="1"/>
  <c r="AG45" i="1"/>
  <c r="AG42" i="1"/>
  <c r="AG41" i="1"/>
  <c r="AG40" i="1"/>
  <c r="AG37" i="1"/>
  <c r="AG36" i="1"/>
  <c r="AG35" i="1"/>
  <c r="AG33" i="1"/>
  <c r="AG32" i="1"/>
  <c r="AG31" i="1"/>
  <c r="AG29" i="1"/>
  <c r="AG28" i="1"/>
  <c r="AG27" i="1"/>
  <c r="AG26" i="1"/>
  <c r="AG25" i="1"/>
  <c r="AG24" i="1"/>
  <c r="AG22" i="1"/>
  <c r="AG21" i="1"/>
  <c r="AG20" i="1"/>
  <c r="AG19" i="1"/>
  <c r="AH58" i="1"/>
  <c r="Q20" i="1"/>
  <c r="Q16" i="1"/>
  <c r="Q15" i="1" s="1"/>
  <c r="S24" i="1" l="1"/>
  <c r="Q23" i="1"/>
  <c r="S37" i="1"/>
  <c r="AH37" i="1" s="1"/>
  <c r="S53" i="1"/>
  <c r="S52" i="1" s="1"/>
  <c r="S51" i="1" s="1"/>
  <c r="Q52" i="1"/>
  <c r="Q51" i="1" s="1"/>
  <c r="AH42" i="1"/>
  <c r="S42" i="1"/>
  <c r="S41" i="1" s="1"/>
  <c r="Q41" i="1"/>
  <c r="AH41" i="1" s="1"/>
  <c r="S36" i="1"/>
  <c r="AH36" i="1" s="1"/>
  <c r="S31" i="1"/>
  <c r="AH31" i="1" s="1"/>
  <c r="Q39" i="1"/>
  <c r="Q38" i="1" s="1"/>
  <c r="S40" i="1"/>
  <c r="S39" i="1" s="1"/>
  <c r="Q30" i="1"/>
  <c r="S25" i="1"/>
  <c r="AH25" i="1" s="1"/>
  <c r="S20" i="1"/>
  <c r="Q18" i="1"/>
  <c r="S27" i="1"/>
  <c r="AH27" i="1" s="1"/>
  <c r="S21" i="1"/>
  <c r="AH21" i="1" s="1"/>
  <c r="S45" i="1"/>
  <c r="Q44" i="1"/>
  <c r="Q43" i="1" s="1"/>
  <c r="AH57" i="1"/>
  <c r="S57" i="1"/>
  <c r="Q56" i="1"/>
  <c r="Q55" i="1" s="1"/>
  <c r="Q49" i="1"/>
  <c r="Q48" i="1" s="1"/>
  <c r="S50" i="1"/>
  <c r="S49" i="1" s="1"/>
  <c r="S48" i="1" s="1"/>
  <c r="S28" i="1"/>
  <c r="AH28" i="1" s="1"/>
  <c r="S22" i="1"/>
  <c r="AH22" i="1" s="1"/>
  <c r="S59" i="1"/>
  <c r="AH59" i="1" s="1"/>
  <c r="S35" i="1"/>
  <c r="Q34" i="1"/>
  <c r="S47" i="1"/>
  <c r="AH47" i="1" s="1"/>
  <c r="S60" i="1"/>
  <c r="AH60" i="1" s="1"/>
  <c r="O32" i="1"/>
  <c r="S32" i="1" s="1"/>
  <c r="O29" i="1"/>
  <c r="S29" i="1" s="1"/>
  <c r="O26" i="1"/>
  <c r="W16" i="1"/>
  <c r="O34" i="1"/>
  <c r="O18" i="1"/>
  <c r="O15" i="1"/>
  <c r="M33" i="1"/>
  <c r="O33" i="1" s="1"/>
  <c r="S33" i="1" s="1"/>
  <c r="S44" i="1" l="1"/>
  <c r="S43" i="1" s="1"/>
  <c r="W28" i="1"/>
  <c r="X28" i="1" s="1"/>
  <c r="AH50" i="1"/>
  <c r="S34" i="1"/>
  <c r="S38" i="1"/>
  <c r="AH53" i="1"/>
  <c r="AH40" i="1"/>
  <c r="AH32" i="1"/>
  <c r="O30" i="1"/>
  <c r="S30" i="1"/>
  <c r="S18" i="1"/>
  <c r="S23" i="1"/>
  <c r="S56" i="1"/>
  <c r="S55" i="1" s="1"/>
  <c r="AH20" i="1"/>
  <c r="W41" i="1"/>
  <c r="X41" i="1" s="1"/>
  <c r="AH24" i="1"/>
  <c r="AH45" i="1"/>
  <c r="AH35" i="1"/>
  <c r="AK35" i="1" s="1"/>
  <c r="S26" i="1"/>
  <c r="AH26" i="1" s="1"/>
  <c r="AH33" i="1"/>
  <c r="O23" i="1"/>
  <c r="AH29" i="1"/>
  <c r="AK29" i="1" s="1"/>
  <c r="M15" i="1"/>
  <c r="G56" i="1"/>
  <c r="G55" i="1" s="1"/>
  <c r="I56" i="1"/>
  <c r="I55" i="1" s="1"/>
  <c r="G52" i="1"/>
  <c r="G51" i="1" s="1"/>
  <c r="I52" i="1"/>
  <c r="I51" i="1" s="1"/>
  <c r="G49" i="1"/>
  <c r="G48" i="1" s="1"/>
  <c r="I49" i="1"/>
  <c r="I48" i="1" s="1"/>
  <c r="G44" i="1"/>
  <c r="G43" i="1" s="1"/>
  <c r="I44" i="1"/>
  <c r="I43" i="1" s="1"/>
  <c r="K44" i="1"/>
  <c r="K39" i="1"/>
  <c r="K38" i="1" s="1"/>
  <c r="W40" i="1"/>
  <c r="X40" i="1" s="1"/>
  <c r="T40" i="1"/>
  <c r="U40" i="1" s="1"/>
  <c r="T39" i="1"/>
  <c r="U39" i="1" s="1"/>
  <c r="W39" i="1"/>
  <c r="I39" i="1"/>
  <c r="G39" i="1"/>
  <c r="G41" i="1"/>
  <c r="I41" i="1"/>
  <c r="G34" i="1"/>
  <c r="I34" i="1"/>
  <c r="K34" i="1"/>
  <c r="W31" i="1"/>
  <c r="X31" i="1" s="1"/>
  <c r="T31" i="1"/>
  <c r="U31" i="1" s="1"/>
  <c r="G30" i="1"/>
  <c r="I30" i="1"/>
  <c r="G23" i="1"/>
  <c r="I23" i="1"/>
  <c r="G18" i="1"/>
  <c r="I18" i="1"/>
  <c r="G15" i="1"/>
  <c r="I15" i="1"/>
  <c r="S14" i="1" l="1"/>
  <c r="AA41" i="1"/>
  <c r="AD41" i="1" s="1"/>
  <c r="O14" i="1"/>
  <c r="G38" i="1"/>
  <c r="X39" i="1"/>
  <c r="AA39" i="1"/>
  <c r="AD39" i="1" s="1"/>
  <c r="AA40" i="1"/>
  <c r="AD40" i="1" s="1"/>
  <c r="I38" i="1"/>
  <c r="Z39" i="1"/>
  <c r="AB39" i="1" s="1"/>
  <c r="Z40" i="1"/>
  <c r="AB40" i="1" s="1"/>
  <c r="AA31" i="1"/>
  <c r="G14" i="1"/>
  <c r="I14" i="1"/>
  <c r="T60" i="1"/>
  <c r="T59" i="1"/>
  <c r="T58" i="1"/>
  <c r="T57" i="1"/>
  <c r="T56" i="1"/>
  <c r="T55" i="1"/>
  <c r="T54" i="1"/>
  <c r="T52" i="1"/>
  <c r="T51" i="1"/>
  <c r="T50" i="1"/>
  <c r="T49" i="1"/>
  <c r="T48" i="1"/>
  <c r="T47" i="1"/>
  <c r="T46" i="1"/>
  <c r="T45" i="1"/>
  <c r="T44" i="1"/>
  <c r="T43" i="1"/>
  <c r="T38" i="1"/>
  <c r="T36" i="1"/>
  <c r="T35" i="1"/>
  <c r="T34" i="1"/>
  <c r="T33" i="1"/>
  <c r="T32" i="1"/>
  <c r="T30" i="1"/>
  <c r="Z30" i="1" s="1"/>
  <c r="T29" i="1"/>
  <c r="T27" i="1"/>
  <c r="T26" i="1"/>
  <c r="T25" i="1"/>
  <c r="T24" i="1"/>
  <c r="T23" i="1"/>
  <c r="T22" i="1"/>
  <c r="T21" i="1"/>
  <c r="U21" i="1" s="1"/>
  <c r="T20" i="1"/>
  <c r="T19" i="1"/>
  <c r="T17" i="1"/>
  <c r="T16" i="1"/>
  <c r="K56" i="1" l="1"/>
  <c r="W58" i="1"/>
  <c r="X58" i="1" s="1"/>
  <c r="U58" i="1"/>
  <c r="Z58" i="1"/>
  <c r="AB58" i="1" s="1"/>
  <c r="K23" i="1"/>
  <c r="AA58" i="1" l="1"/>
  <c r="AD58" i="1" s="1"/>
  <c r="W15" i="1" l="1"/>
  <c r="AA15" i="1" s="1"/>
  <c r="K15" i="1"/>
  <c r="M18" i="1"/>
  <c r="K18" i="1"/>
  <c r="M23" i="1"/>
  <c r="K30" i="1"/>
  <c r="M34" i="1"/>
  <c r="K43" i="1"/>
  <c r="K49" i="1"/>
  <c r="K48" i="1" s="1"/>
  <c r="K52" i="1"/>
  <c r="K51" i="1" s="1"/>
  <c r="K55" i="1"/>
  <c r="W36" i="1"/>
  <c r="X36" i="1" s="1"/>
  <c r="W21" i="1"/>
  <c r="X21" i="1" s="1"/>
  <c r="U36" i="1"/>
  <c r="T18" i="1"/>
  <c r="J18" i="1"/>
  <c r="L15" i="1"/>
  <c r="T15" i="1" s="1"/>
  <c r="J15" i="1"/>
  <c r="M14" i="1" l="1"/>
  <c r="W60" i="1"/>
  <c r="AA60" i="1" s="1"/>
  <c r="AD60" i="1" s="1"/>
  <c r="U60" i="1"/>
  <c r="W59" i="1"/>
  <c r="AA59" i="1" s="1"/>
  <c r="AD59" i="1" s="1"/>
  <c r="U59" i="1"/>
  <c r="W57" i="1"/>
  <c r="AA57" i="1" s="1"/>
  <c r="AD57" i="1" s="1"/>
  <c r="U57" i="1"/>
  <c r="Z56" i="1"/>
  <c r="W56" i="1"/>
  <c r="Z55" i="1"/>
  <c r="AB55" i="1" s="1"/>
  <c r="W55" i="1"/>
  <c r="W53" i="1"/>
  <c r="X53" i="1" s="1"/>
  <c r="U53" i="1"/>
  <c r="U52" i="1"/>
  <c r="Z51" i="1"/>
  <c r="AB51" i="1" s="1"/>
  <c r="U49" i="1"/>
  <c r="U48" i="1"/>
  <c r="U44" i="1"/>
  <c r="Z43" i="1"/>
  <c r="AB43" i="1" s="1"/>
  <c r="AA36" i="1"/>
  <c r="AD36" i="1" s="1"/>
  <c r="Z36" i="1"/>
  <c r="AB36" i="1" s="1"/>
  <c r="U34" i="1"/>
  <c r="Z35" i="1"/>
  <c r="AB35" i="1" s="1"/>
  <c r="W35" i="1"/>
  <c r="X35" i="1" s="1"/>
  <c r="W29" i="1"/>
  <c r="X29" i="1" s="1"/>
  <c r="U29" i="1"/>
  <c r="W27" i="1"/>
  <c r="X27" i="1" s="1"/>
  <c r="U27" i="1"/>
  <c r="W26" i="1"/>
  <c r="X26" i="1" s="1"/>
  <c r="U26" i="1"/>
  <c r="U23" i="1"/>
  <c r="U35" i="1" l="1"/>
  <c r="U43" i="1"/>
  <c r="U51" i="1"/>
  <c r="X57" i="1"/>
  <c r="AA26" i="1"/>
  <c r="AD26" i="1" s="1"/>
  <c r="AA35" i="1"/>
  <c r="AD35" i="1" s="1"/>
  <c r="Z29" i="1"/>
  <c r="AB29" i="1" s="1"/>
  <c r="AA53" i="1"/>
  <c r="AD53" i="1" s="1"/>
  <c r="U55" i="1"/>
  <c r="X60" i="1"/>
  <c r="AA27" i="1"/>
  <c r="AD27" i="1" s="1"/>
  <c r="AA29" i="1"/>
  <c r="AD29" i="1" s="1"/>
  <c r="X59" i="1"/>
  <c r="X56" i="1"/>
  <c r="AA56" i="1"/>
  <c r="AD56" i="1" s="1"/>
  <c r="X55" i="1"/>
  <c r="AA55" i="1"/>
  <c r="AD55" i="1" s="1"/>
  <c r="W51" i="1"/>
  <c r="X51" i="1" s="1"/>
  <c r="Z57" i="1"/>
  <c r="AB57" i="1" s="1"/>
  <c r="Z59" i="1"/>
  <c r="AB59" i="1" s="1"/>
  <c r="Z60" i="1"/>
  <c r="AB60" i="1" s="1"/>
  <c r="U56" i="1"/>
  <c r="Z52" i="1"/>
  <c r="AB52" i="1" s="1"/>
  <c r="Z53" i="1"/>
  <c r="AB53" i="1" s="1"/>
  <c r="W52" i="1"/>
  <c r="W49" i="1"/>
  <c r="Z48" i="1"/>
  <c r="AB48" i="1" s="1"/>
  <c r="Z49" i="1"/>
  <c r="AB49" i="1" s="1"/>
  <c r="Z44" i="1"/>
  <c r="AB44" i="1" s="1"/>
  <c r="Z34" i="1"/>
  <c r="AB34" i="1" s="1"/>
  <c r="Z26" i="1"/>
  <c r="AB26" i="1" s="1"/>
  <c r="Z27" i="1"/>
  <c r="AB27" i="1" s="1"/>
  <c r="Z23" i="1"/>
  <c r="AB23" i="1" s="1"/>
  <c r="AA51" i="1" l="1"/>
  <c r="AD51" i="1" s="1"/>
  <c r="W43" i="1"/>
  <c r="AA43" i="1" s="1"/>
  <c r="AD43" i="1" s="1"/>
  <c r="W44" i="1"/>
  <c r="X52" i="1"/>
  <c r="AA52" i="1"/>
  <c r="AD52" i="1" s="1"/>
  <c r="W48" i="1"/>
  <c r="AA48" i="1" s="1"/>
  <c r="AA49" i="1"/>
  <c r="AD49" i="1" s="1"/>
  <c r="X49" i="1"/>
  <c r="X43" i="1" l="1"/>
  <c r="AA44" i="1"/>
  <c r="AD44" i="1" s="1"/>
  <c r="X44" i="1"/>
  <c r="AD48" i="1"/>
  <c r="X48" i="1"/>
  <c r="W34" i="1" l="1"/>
  <c r="AA37" i="1"/>
  <c r="AD37" i="1" s="1"/>
  <c r="Z37" i="1"/>
  <c r="AB37" i="1" s="1"/>
  <c r="W23" i="1" l="1"/>
  <c r="AA23" i="1" s="1"/>
  <c r="AD23" i="1" s="1"/>
  <c r="AA34" i="1"/>
  <c r="AD34" i="1" s="1"/>
  <c r="X34" i="1" l="1"/>
  <c r="X23" i="1" l="1"/>
  <c r="W50" i="1"/>
  <c r="AA50" i="1" l="1"/>
  <c r="AD50" i="1" s="1"/>
  <c r="X50" i="1"/>
  <c r="Z50" i="1"/>
  <c r="AB50" i="1" s="1"/>
  <c r="U50" i="1"/>
  <c r="Z42" i="1" l="1"/>
  <c r="AB42" i="1" s="1"/>
  <c r="AA42" i="1"/>
  <c r="AD42" i="1" s="1"/>
  <c r="Z15" i="1" l="1"/>
  <c r="AB15" i="1" s="1"/>
  <c r="U15" i="1"/>
  <c r="W33" i="1"/>
  <c r="AA33" i="1" l="1"/>
  <c r="AD33" i="1" s="1"/>
  <c r="X33" i="1"/>
  <c r="Z33" i="1"/>
  <c r="AB33" i="1" s="1"/>
  <c r="U33" i="1"/>
  <c r="W54" i="1"/>
  <c r="W47" i="1"/>
  <c r="W46" i="1"/>
  <c r="W45" i="1"/>
  <c r="W38" i="1"/>
  <c r="W32" i="1"/>
  <c r="W30" i="1"/>
  <c r="W25" i="1"/>
  <c r="W24" i="1"/>
  <c r="W22" i="1"/>
  <c r="W20" i="1"/>
  <c r="W17" i="1"/>
  <c r="Z16" i="1" l="1"/>
  <c r="AB16" i="1" s="1"/>
  <c r="U16" i="1"/>
  <c r="U61" i="1" s="1"/>
  <c r="Z24" i="1"/>
  <c r="AB24" i="1" s="1"/>
  <c r="U24" i="1"/>
  <c r="Z32" i="1"/>
  <c r="AB32" i="1" s="1"/>
  <c r="U32" i="1"/>
  <c r="Z47" i="1"/>
  <c r="AB47" i="1" s="1"/>
  <c r="U47" i="1"/>
  <c r="AA16" i="1"/>
  <c r="AD16" i="1" s="1"/>
  <c r="X16" i="1"/>
  <c r="AA30" i="1"/>
  <c r="AD30" i="1" s="1"/>
  <c r="X30" i="1"/>
  <c r="AA32" i="1"/>
  <c r="AD32" i="1" s="1"/>
  <c r="X32" i="1"/>
  <c r="AA47" i="1"/>
  <c r="AD47" i="1" s="1"/>
  <c r="X47" i="1"/>
  <c r="Z19" i="1"/>
  <c r="AB19" i="1" s="1"/>
  <c r="U19" i="1"/>
  <c r="AB30" i="1"/>
  <c r="U30" i="1"/>
  <c r="Z45" i="1"/>
  <c r="AB45" i="1" s="1"/>
  <c r="U45" i="1"/>
  <c r="Z22" i="1"/>
  <c r="AB22" i="1" s="1"/>
  <c r="U22" i="1"/>
  <c r="AA24" i="1"/>
  <c r="AD24" i="1" s="1"/>
  <c r="X24" i="1"/>
  <c r="AA45" i="1"/>
  <c r="AD45" i="1" s="1"/>
  <c r="X45" i="1"/>
  <c r="Z17" i="1"/>
  <c r="AB17" i="1" s="1"/>
  <c r="U17" i="1"/>
  <c r="Z18" i="1"/>
  <c r="AB18" i="1" s="1"/>
  <c r="U18" i="1"/>
  <c r="Z21" i="1"/>
  <c r="AB21" i="1" s="1"/>
  <c r="AA22" i="1"/>
  <c r="AD22" i="1" s="1"/>
  <c r="X22" i="1"/>
  <c r="Z25" i="1"/>
  <c r="AB25" i="1" s="1"/>
  <c r="U25" i="1"/>
  <c r="Z38" i="1"/>
  <c r="AB38" i="1" s="1"/>
  <c r="U38" i="1"/>
  <c r="Z46" i="1"/>
  <c r="AB46" i="1" s="1"/>
  <c r="U46" i="1"/>
  <c r="Z54" i="1"/>
  <c r="AB54" i="1" s="1"/>
  <c r="U54" i="1"/>
  <c r="AA20" i="1"/>
  <c r="AD20" i="1" s="1"/>
  <c r="X20" i="1"/>
  <c r="AA17" i="1"/>
  <c r="AD17" i="1" s="1"/>
  <c r="X17" i="1"/>
  <c r="Z20" i="1"/>
  <c r="AB20" i="1" s="1"/>
  <c r="U20" i="1"/>
  <c r="AA21" i="1"/>
  <c r="AD21" i="1" s="1"/>
  <c r="AA25" i="1"/>
  <c r="AD25" i="1" s="1"/>
  <c r="X25" i="1"/>
  <c r="AA38" i="1"/>
  <c r="AD38" i="1" s="1"/>
  <c r="X38" i="1"/>
  <c r="AA46" i="1"/>
  <c r="AD46" i="1" s="1"/>
  <c r="X46" i="1"/>
  <c r="AA54" i="1"/>
  <c r="AD54" i="1" s="1"/>
  <c r="X54" i="1"/>
  <c r="AB14" i="1" l="1"/>
  <c r="U62" i="1" l="1"/>
  <c r="AH19" i="1" l="1"/>
  <c r="W19" i="1" l="1"/>
  <c r="AA19" i="1" s="1"/>
  <c r="AD19" i="1" s="1"/>
  <c r="X19" i="1" l="1"/>
  <c r="Q14" i="1"/>
  <c r="W18" i="1"/>
  <c r="AA18" i="1" l="1"/>
  <c r="AD18" i="1" s="1"/>
  <c r="X18" i="1"/>
  <c r="W14" i="1"/>
  <c r="AR14" i="1" s="1"/>
  <c r="AH14" i="1"/>
  <c r="AA14" i="1" l="1"/>
  <c r="AD14" i="1" s="1"/>
  <c r="X14" i="1"/>
  <c r="X61" i="1" s="1"/>
  <c r="X62" i="1" s="1"/>
</calcChain>
</file>

<file path=xl/sharedStrings.xml><?xml version="1.0" encoding="utf-8"?>
<sst xmlns="http://schemas.openxmlformats.org/spreadsheetml/2006/main" count="344" uniqueCount="165">
  <si>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</si>
  <si>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</si>
  <si>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</si>
  <si>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</si>
  <si>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</si>
  <si>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</si>
  <si>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</si>
  <si>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</si>
  <si>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</si>
  <si>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</si>
  <si>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</si>
  <si>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</si>
  <si>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</si>
  <si>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</si>
  <si>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</si>
  <si>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</si>
  <si>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</si>
  <si>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</si>
  <si>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</si>
  <si>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</si>
  <si>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</si>
  <si>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</si>
  <si>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</si>
  <si>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</si>
  <si>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</si>
  <si>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</si>
  <si>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</si>
  <si>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</si>
  <si>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</si>
  <si>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</si>
  <si>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</si>
  <si>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</si>
  <si>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</si>
  <si>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</si>
  <si>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</si>
  <si>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</si>
  <si>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</si>
  <si>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</si>
  <si>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</si>
  <si>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</si>
  <si>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</si>
  <si>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</si>
  <si>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</si>
  <si>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</si>
  <si>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</si>
  <si>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</si>
  <si>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</si>
  <si>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</si>
  <si>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</si>
  <si>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</si>
  <si>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</si>
  <si>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</si>
  <si>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</si>
  <si>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</si>
  <si>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Realisasi Capaian Kinerja Renstra Perangkat Daerah sampai dengan Renja Perangkat Daerah Tahun Lalu (2020)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</si>
  <si>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</si>
  <si>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</si>
  <si>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</si>
  <si>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</si>
  <si>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</si>
  <si>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</si>
  <si>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</si>
  <si>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</si>
  <si>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</si>
  <si>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</si>
  <si>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</si>
  <si>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</si>
  <si>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</si>
  <si>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</si>
  <si>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</si>
  <si>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</si>
  <si>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</si>
  <si>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</si>
  <si>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</si>
  <si>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</si>
  <si>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</si>
  <si>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</si>
  <si>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</si>
  <si>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</si>
  <si>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</si>
  <si>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</si>
  <si>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</si>
  <si>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</si>
  <si>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</si>
  <si>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</si>
  <si>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</si>
  <si>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</si>
  <si>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</si>
  <si>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</si>
  <si>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</si>
  <si>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</si>
  <si>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Pelaksanaan Tugas Forum Koordinasi Pimpinan di Kecamatan</t>
  </si>
  <si>
    <t>Program Pembinaan Dan Pengawasan Pemerintahan Desa</t>
  </si>
  <si>
    <t>Fasilitasi, Rekomendasi dan Koordinasi Pembinaan dan Pengawasan Pemerintahan Desa</t>
  </si>
  <si>
    <t>Fasilitasi Penyusunan Peraturan Desa dan Peraturan Kepala Desa</t>
  </si>
  <si>
    <t>Fasilitasi Penataan, Pemanfaatan, dan Pendayagunaan Ruang Desa Serta Penetapan dan Penegasan Batas Desa</t>
  </si>
  <si>
    <t>Koordinasi Pendampingan Desa di Wilayahnya</t>
  </si>
  <si>
    <t>Tingkat kepuasan pelayanan</t>
  </si>
  <si>
    <t>Jumlah dokumen Perencanaan dan Evaluasi Kinerja yang berkualitas</t>
  </si>
  <si>
    <t>Jumlah dokumen administrasi Keuangan sesuai standar</t>
  </si>
  <si>
    <t>Lap</t>
  </si>
  <si>
    <t>Jumlah dokumen administrasi umum sesuai standar</t>
  </si>
  <si>
    <t>Tingkat Pelayanan Adminstrasi Umum sesuai Standar</t>
  </si>
  <si>
    <t>Persentase Pelayanan Administrasi Terpadu Kecamatan (PATEN) dilaksanakan dengan baik</t>
  </si>
  <si>
    <t>Persentase Pelayanan Sesuai Kewenangan Yang dilimpahkan dilaksanakan dengan baik</t>
  </si>
  <si>
    <t>Persentase Penyelenggaraan Tugas Pemberdayaan Masyarakat yang dilaksanakan dengan baik</t>
  </si>
  <si>
    <t>Persentase Penyelenggaraan Kegiatan Pemberdayaan Masyarakat di Desa yang dilaksanakan dengan baik</t>
  </si>
  <si>
    <t>Persentase Penyelenggaraan Tugas Ketertiban Umum yang dilaksanakan dengan baik</t>
  </si>
  <si>
    <t>Persentase Koordinasi Penyelenggaraan Ketertiban Umum yang dilaksanakan dengan baik</t>
  </si>
  <si>
    <t>Persentase Penyelenggaraan Urusan Pemerintahan Umum yang dilaksanakan dengan baik</t>
  </si>
  <si>
    <t>Persentase Penyeleneggaraan Urusan Pemerintahan Umum Sesuai Penugasan Kepala Daerah yang dilaksanakan dengan baik</t>
  </si>
  <si>
    <t>Persentase Penyelenggaraan Tugas Pemerintahan Desa yang dilaksanakan dengan baik</t>
  </si>
  <si>
    <t>Persentase Pelaksanaan Fasilitasi dan Pembinaan Pemerintahan Desa yang dilaksanakan dengan baik</t>
  </si>
  <si>
    <t>KECAMATAN PADANG BATUNG</t>
  </si>
  <si>
    <t>Camat Padang Batung</t>
  </si>
  <si>
    <t>HERI UTOMO, SSTP</t>
  </si>
  <si>
    <t>NIP. 19850221 200602 1 001</t>
  </si>
  <si>
    <t>Penyediaan Bahan Bacaan dan Peraturan Perundang-undangan</t>
  </si>
  <si>
    <t>Fasilitasi Administrasi Tata Pemerintahan Desa</t>
  </si>
  <si>
    <t>Kecamatan Padang Batung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</si>
  <si>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</si>
  <si>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</si>
  <si>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</si>
  <si>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Penyediaan Jasa Surat Menyurat</t>
  </si>
  <si>
    <t>Jumlah Laporan Penyediaan Jasa Surat Menyurat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</si>
  <si>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</si>
  <si>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</si>
  <si>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</si>
  <si>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</si>
  <si>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Jumlah Dokumen yang Difasilitasi dalam rangka Penyusunan Peraturan Desa dan Peraturan Kepala Desa</t>
  </si>
  <si>
    <t>Jumlah Dokumen yang Difasilitasi dalam rangka Administrasi Tata Pemerintahan Desa</t>
  </si>
  <si>
    <t>Jumlah Dokumen Fasilitasi dalam rangka Penataan, Pemanfaatan, dan Pendayagunaan Ruang Desa serta Penetapan dan Penegasan Batas Desa</t>
  </si>
  <si>
    <t>Jumlah Laporan Hasil Koordinasi Pendampingan Desa di Wilayahnya</t>
  </si>
  <si>
    <t>Jumlah Orang yang Mengikuti Pembinaan Persatuan dan Kesatuan Bangsa</t>
  </si>
  <si>
    <t>Jumlah Dokumen Tugas Forum Koordinasi Pimpinan di Kecamatan</t>
  </si>
  <si>
    <t>Org</t>
  </si>
  <si>
    <t>Jumlah Laporan Hasil Sinergitas dengan Kepolisian Negara Republik Indonesia, Tentara Nasional Indonesia dan Instansi Vertikal di Wilayah Kecamatan</t>
  </si>
  <si>
    <t>Jumlah Lembaga Kemasyarakatan yang Berpartisipasi dalam Forum Musyawarah Perencanaan Pembangunan di Desa</t>
  </si>
  <si>
    <t>Jumlah Dokumen Sinkronisasi Program Kerja dan Kegiatan Pemberdayaan Masyarakat yang Dilakukan oleh Pemerintah dan Swasta di Wilayah Kerja Kecamatan</t>
  </si>
  <si>
    <t>Jumlah Laporan Peningkatan Efektivitas Kegiatan Pemberdayaan Masyarakat di Wilayah Kecamatan</t>
  </si>
  <si>
    <t>Lembaga Kemasyarakatan</t>
  </si>
  <si>
    <t>Jumlah Laporan Pelaksanaan Kewenangan Lain yang Dilimpahkan</t>
  </si>
  <si>
    <t>Jumlah Gedung Kantor dan Bangunan Lainnya yang Dipelihara/Direhabilitasi</t>
  </si>
  <si>
    <t>Unit</t>
  </si>
  <si>
    <t>Jumlah Kendaraan Dinas Operasional atau Lapangan yang Dipelihara dan dibayarkan Pajak dan Perizinannya</t>
  </si>
  <si>
    <t>Jumlah Sarana dan Prasarana Gedung Kantor atau Bangunan Lainnya yang Dipelihara/Direhabilitasi</t>
  </si>
  <si>
    <t>Jumlah Laporan Penyediaan Jasa Komunikasi, Sumber Daya Air dan Listrik yang Disediakan</t>
  </si>
  <si>
    <t>Jumlah Laporan Penyediaan Jasa Pelayanan Umum Kantor yang Disediakan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</si>
  <si>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</si>
  <si>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</si>
  <si>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</si>
  <si>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</si>
  <si>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</si>
  <si>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</si>
  <si>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Paket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</si>
  <si>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</si>
  <si>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</si>
  <si>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</si>
  <si>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</si>
  <si>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Dokumen Perencanaan Perangkat Daerah</t>
  </si>
  <si>
    <t>Jumlah Laporan Evaluasi Kinerja Perangkat Daerah</t>
  </si>
  <si>
    <t>ISI</t>
  </si>
  <si>
    <t>T4</t>
  </si>
  <si>
    <t>Kandangan,        28 Desember 2022</t>
  </si>
  <si>
    <t>PERIODE PELAKSANAAN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</si>
</sst>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1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1" xfId="0" applyFont="1" applyBorder="1" applyAlignment="1">
      <alignment horizontal="center" vertical="top" wrapText="1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6" fillId="0" borderId="0" xfId="0" applyFont="1"/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15" fillId="0" borderId="11" xfId="0" applyFont="1" applyBorder="1"/>
    <xf numFmtId="0" fontId="15" fillId="0" borderId="0" xfId="0" applyFont="1"/>
    <xf numFmtId="0" fontId="6" fillId="6" borderId="1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0" xfId="0" applyFont="1" applyFill="1"/>
    <xf numFmtId="0" fontId="6" fillId="8" borderId="9" xfId="0" applyFont="1" applyFill="1" applyBorder="1" applyAlignment="1">
      <alignment horizontal="center" vertical="center"/>
    </xf>
    <xf numFmtId="0" fontId="4" fillId="8" borderId="0" xfId="0" applyFont="1" applyFill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6" borderId="0" xfId="0" applyFont="1" applyFill="1" applyAlignment="1">
      <alignment vertical="top"/>
    </xf>
    <xf numFmtId="3" fontId="4" fillId="0" borderId="0" xfId="0" applyNumberFormat="1" applyFont="1" applyAlignment="1">
      <alignment vertical="top"/>
    </xf>
    <xf numFmtId="165" fontId="4" fillId="0" borderId="0" xfId="0" applyNumberFormat="1" applyFont="1"/>
    <xf numFmtId="165" fontId="4" fillId="0" borderId="0" xfId="0" applyNumberFormat="1" applyFont="1" applyAlignment="1">
      <alignment vertical="top"/>
    </xf>
    <xf numFmtId="165" fontId="16" fillId="9" borderId="0" xfId="0" applyNumberFormat="1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3" borderId="0" xfId="0" applyFont="1" applyFill="1" applyAlignment="1">
      <alignment vertical="top"/>
    </xf>
    <xf numFmtId="0" fontId="17" fillId="6" borderId="0" xfId="0" applyFont="1" applyFill="1" applyAlignment="1">
      <alignment vertical="top"/>
    </xf>
    <xf numFmtId="165" fontId="17" fillId="0" borderId="0" xfId="0" applyNumberFormat="1" applyFont="1" applyAlignment="1">
      <alignment vertical="top"/>
    </xf>
    <xf numFmtId="0" fontId="4" fillId="9" borderId="0" xfId="0" applyFont="1" applyFill="1"/>
    <xf numFmtId="0" fontId="6" fillId="7" borderId="15" xfId="0" applyFont="1" applyFill="1" applyBorder="1" applyAlignment="1">
      <alignment horizontal="center" vertical="center"/>
    </xf>
    <xf numFmtId="0" fontId="4" fillId="7" borderId="0" xfId="0" applyFont="1" applyFill="1"/>
    <xf numFmtId="3" fontId="4" fillId="0" borderId="0" xfId="0" applyNumberFormat="1" applyFont="1"/>
    <xf numFmtId="0" fontId="18" fillId="6" borderId="9" xfId="0" applyFont="1" applyFill="1" applyBorder="1" applyAlignment="1">
      <alignment horizontal="center" vertical="center"/>
    </xf>
    <xf numFmtId="0" fontId="16" fillId="0" borderId="0" xfId="0" applyFont="1"/>
    <xf numFmtId="4" fontId="4" fillId="0" borderId="0" xfId="0" applyNumberFormat="1" applyFont="1"/>
    <xf numFmtId="166" fontId="4" fillId="0" borderId="0" xfId="0" applyNumberFormat="1" applyFont="1"/>
    <xf numFmtId="0" fontId="14" fillId="0" borderId="15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20" fillId="0" borderId="6" xfId="0" applyFont="1" applyBorder="1" applyAlignment="1">
      <alignment horizontal="center" vertical="top"/>
    </xf>
    <xf numFmtId="0" fontId="20" fillId="0" borderId="1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9" fontId="20" fillId="0" borderId="2" xfId="0" applyNumberFormat="1" applyFont="1" applyBorder="1" applyAlignment="1">
      <alignment horizontal="center" vertical="top"/>
    </xf>
    <xf numFmtId="165" fontId="20" fillId="0" borderId="2" xfId="1" quotePrefix="1" applyNumberFormat="1" applyFont="1" applyFill="1" applyBorder="1" applyAlignment="1">
      <alignment vertical="top"/>
    </xf>
    <xf numFmtId="0" fontId="20" fillId="0" borderId="15" xfId="0" applyFont="1" applyBorder="1" applyAlignment="1">
      <alignment horizontal="center" vertical="top" wrapText="1"/>
    </xf>
    <xf numFmtId="1" fontId="20" fillId="0" borderId="2" xfId="0" applyNumberFormat="1" applyFont="1" applyBorder="1" applyAlignment="1">
      <alignment horizontal="center" vertical="top"/>
    </xf>
    <xf numFmtId="1" fontId="20" fillId="0" borderId="15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166" fontId="20" fillId="0" borderId="2" xfId="0" applyNumberFormat="1" applyFont="1" applyBorder="1" applyAlignment="1">
      <alignment vertical="top"/>
    </xf>
    <xf numFmtId="2" fontId="20" fillId="0" borderId="2" xfId="0" applyNumberFormat="1" applyFont="1" applyBorder="1" applyAlignment="1">
      <alignment horizontal="center" vertical="top"/>
    </xf>
    <xf numFmtId="2" fontId="20" fillId="0" borderId="15" xfId="0" applyNumberFormat="1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165" fontId="20" fillId="0" borderId="15" xfId="1" quotePrefix="1" applyNumberFormat="1" applyFont="1" applyFill="1" applyBorder="1" applyAlignment="1">
      <alignment vertical="top"/>
    </xf>
    <xf numFmtId="0" fontId="20" fillId="0" borderId="15" xfId="0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9" fontId="14" fillId="0" borderId="2" xfId="0" applyNumberFormat="1" applyFont="1" applyBorder="1" applyAlignment="1">
      <alignment horizontal="center" vertical="top"/>
    </xf>
    <xf numFmtId="165" fontId="14" fillId="0" borderId="2" xfId="1" quotePrefix="1" applyNumberFormat="1" applyFont="1" applyFill="1" applyBorder="1" applyAlignment="1">
      <alignment vertical="top"/>
    </xf>
    <xf numFmtId="1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66" fontId="14" fillId="0" borderId="2" xfId="0" applyNumberFormat="1" applyFont="1" applyBorder="1" applyAlignment="1">
      <alignment vertical="top"/>
    </xf>
    <xf numFmtId="1" fontId="20" fillId="0" borderId="2" xfId="0" applyNumberFormat="1" applyFont="1" applyBorder="1" applyAlignment="1">
      <alignment horizontal="center" vertical="top" wrapText="1"/>
    </xf>
    <xf numFmtId="9" fontId="14" fillId="0" borderId="15" xfId="0" applyNumberFormat="1" applyFont="1" applyBorder="1" applyAlignment="1">
      <alignment horizontal="center" vertical="top"/>
    </xf>
    <xf numFmtId="165" fontId="14" fillId="0" borderId="15" xfId="1" quotePrefix="1" applyNumberFormat="1" applyFont="1" applyFill="1" applyBorder="1" applyAlignment="1">
      <alignment vertical="top"/>
    </xf>
    <xf numFmtId="1" fontId="14" fillId="0" borderId="15" xfId="0" applyNumberFormat="1" applyFont="1" applyBorder="1" applyAlignment="1">
      <alignment horizontal="center" vertical="top" wrapText="1"/>
    </xf>
    <xf numFmtId="1" fontId="21" fillId="0" borderId="15" xfId="0" applyNumberFormat="1" applyFont="1" applyBorder="1" applyAlignment="1">
      <alignment horizontal="center" vertical="top" wrapText="1"/>
    </xf>
    <xf numFmtId="41" fontId="14" fillId="0" borderId="2" xfId="3" applyFont="1" applyFill="1" applyBorder="1" applyAlignment="1">
      <alignment horizontal="right" vertical="top"/>
    </xf>
    <xf numFmtId="165" fontId="14" fillId="0" borderId="2" xfId="1" applyNumberFormat="1" applyFont="1" applyFill="1" applyBorder="1" applyAlignment="1">
      <alignment vertical="top"/>
    </xf>
    <xf numFmtId="0" fontId="14" fillId="0" borderId="2" xfId="0" quotePrefix="1" applyFont="1" applyBorder="1" applyAlignment="1">
      <alignment horizontal="center" vertical="top" wrapText="1"/>
    </xf>
    <xf numFmtId="3" fontId="14" fillId="0" borderId="2" xfId="0" applyNumberFormat="1" applyFont="1" applyBorder="1" applyAlignment="1">
      <alignment horizontal="center" vertical="top" wrapText="1"/>
    </xf>
    <xf numFmtId="9" fontId="14" fillId="0" borderId="2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9" fillId="0" borderId="0" xfId="0" applyFont="1" applyFill="1"/>
    <xf numFmtId="0" fontId="8" fillId="0" borderId="0" xfId="0" applyFont="1" applyFill="1" applyAlignment="1">
      <alignment horizontal="center"/>
    </xf>
    <xf numFmtId="0" fontId="4" fillId="0" borderId="0" xfId="0" applyFont="1" applyFill="1"/>
    <xf numFmtId="0" fontId="16" fillId="0" borderId="0" xfId="0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2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</cellXfs>
  <cellStyles count="4">
    <cellStyle name="Comma" xfId="1" builtinId="3"/>
    <cellStyle name="Comma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R2372"/>
  <sheetViews>
    <sheetView tabSelected="1" showRuler="0" zoomScale="78" zoomScaleNormal="78" zoomScaleSheetLayoutView="55" zoomScalePageLayoutView="55" workbookViewId="0">
      <selection activeCell="G19" sqref="G19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42578125" style="2" bestFit="1" customWidth="1"/>
    <col min="8" max="8" width="7.28515625" style="2" customWidth="1"/>
    <col min="9" max="9" width="21.42578125" style="2" customWidth="1"/>
    <col min="10" max="10" width="9" style="2" customWidth="1"/>
    <col min="11" max="11" width="21.7109375" style="57" bestFit="1" customWidth="1"/>
    <col min="12" max="12" width="7.7109375" style="2" customWidth="1"/>
    <col min="13" max="13" width="18.28515625" style="59" customWidth="1"/>
    <col min="14" max="14" width="7.7109375" style="2" customWidth="1"/>
    <col min="15" max="15" width="18.7109375" style="59" customWidth="1"/>
    <col min="16" max="16" width="7.7109375" style="2" customWidth="1"/>
    <col min="17" max="17" width="18.28515625" style="2" customWidth="1"/>
    <col min="18" max="18" width="9" style="2" customWidth="1"/>
    <col min="19" max="19" width="19.28515625" style="2" customWidth="1"/>
    <col min="20" max="20" width="8" style="2" customWidth="1"/>
    <col min="21" max="21" width="8" style="43" customWidth="1"/>
    <col min="22" max="22" width="5.5703125" style="4" customWidth="1"/>
    <col min="23" max="23" width="19.140625" style="2" bestFit="1" customWidth="1"/>
    <col min="24" max="24" width="18.85546875" style="62" bestFit="1" customWidth="1"/>
    <col min="25" max="25" width="5.5703125" style="4" customWidth="1"/>
    <col min="26" max="26" width="9.7109375" style="2" bestFit="1" customWidth="1"/>
    <col min="27" max="27" width="19.28515625" style="2" bestFit="1" customWidth="1"/>
    <col min="28" max="28" width="8.85546875" style="2" bestFit="1" customWidth="1"/>
    <col min="29" max="29" width="5.5703125" style="4" customWidth="1"/>
    <col min="30" max="30" width="11" style="2" customWidth="1"/>
    <col min="31" max="31" width="15" style="2" customWidth="1"/>
    <col min="32" max="32" width="0" style="2" hidden="1" customWidth="1"/>
    <col min="33" max="34" width="19.5703125" style="2" hidden="1" customWidth="1"/>
    <col min="35" max="35" width="19.5703125" style="44" hidden="1" customWidth="1"/>
    <col min="36" max="36" width="19.5703125" style="52" hidden="1" customWidth="1"/>
    <col min="37" max="37" width="13.85546875" style="2" hidden="1" customWidth="1"/>
    <col min="38" max="38" width="0" style="2" hidden="1" customWidth="1"/>
    <col min="39" max="42" width="9.140625" style="2"/>
    <col min="43" max="43" width="14.28515625" style="2" bestFit="1" customWidth="1"/>
    <col min="44" max="44" width="14" style="2" bestFit="1" customWidth="1"/>
    <col min="45" max="16384" width="9.140625" style="2"/>
  </cols>
  <sheetData>
    <row r="1" spans="1:44" ht="23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"/>
    </row>
    <row r="2" spans="1:44" ht="23.25" x14ac:dyDescent="0.3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3"/>
    </row>
    <row r="3" spans="1:44" ht="23.25" x14ac:dyDescent="0.35">
      <c r="A3" s="117" t="s">
        <v>113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3"/>
    </row>
    <row r="4" spans="1:44" ht="23.25" x14ac:dyDescent="0.35">
      <c r="A4" s="118" t="s">
        <v>164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"/>
    </row>
    <row r="5" spans="1:44" ht="18" x14ac:dyDescent="0.2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J5" s="52" t="s">
        <v>161</v>
      </c>
    </row>
    <row r="6" spans="1:44" ht="18" x14ac:dyDescent="0.25">
      <c r="A6" s="113" t="s">
        <v>113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</row>
    <row r="7" spans="1:44" ht="81" customHeight="1" x14ac:dyDescent="0.2">
      <c r="A7" s="120" t="s">
        <v>3</v>
      </c>
      <c r="B7" s="120" t="s">
        <v>4</v>
      </c>
      <c r="C7" s="121" t="s">
        <v>5</v>
      </c>
      <c r="D7" s="121" t="s">
        <v>6</v>
      </c>
      <c r="E7" s="107" t="s">
        <v>7</v>
      </c>
      <c r="F7" s="122"/>
      <c r="G7" s="108"/>
      <c r="H7" s="107" t="s">
        <v>54</v>
      </c>
      <c r="I7" s="108"/>
      <c r="J7" s="107" t="s">
        <v>120</v>
      </c>
      <c r="K7" s="122"/>
      <c r="L7" s="107" t="s">
        <v>8</v>
      </c>
      <c r="M7" s="122"/>
      <c r="N7" s="122"/>
      <c r="O7" s="122"/>
      <c r="P7" s="122"/>
      <c r="Q7" s="122"/>
      <c r="R7" s="122"/>
      <c r="S7" s="108"/>
      <c r="T7" s="107" t="s">
        <v>50</v>
      </c>
      <c r="U7" s="122"/>
      <c r="V7" s="122"/>
      <c r="W7" s="122"/>
      <c r="X7" s="122"/>
      <c r="Y7" s="108"/>
      <c r="Z7" s="107" t="s">
        <v>121</v>
      </c>
      <c r="AA7" s="108"/>
      <c r="AB7" s="107" t="s">
        <v>122</v>
      </c>
      <c r="AC7" s="122"/>
      <c r="AD7" s="122"/>
      <c r="AE7" s="125" t="s">
        <v>9</v>
      </c>
      <c r="AG7" s="4"/>
      <c r="AH7" s="4"/>
      <c r="AI7" s="45"/>
      <c r="AJ7" s="53"/>
    </row>
    <row r="8" spans="1:44" ht="18" customHeight="1" x14ac:dyDescent="0.2">
      <c r="A8" s="120"/>
      <c r="B8" s="120"/>
      <c r="C8" s="121"/>
      <c r="D8" s="121"/>
      <c r="E8" s="109"/>
      <c r="F8" s="123"/>
      <c r="G8" s="110"/>
      <c r="H8" s="109"/>
      <c r="I8" s="110"/>
      <c r="J8" s="111"/>
      <c r="K8" s="124"/>
      <c r="L8" s="111"/>
      <c r="M8" s="124"/>
      <c r="N8" s="124"/>
      <c r="O8" s="124"/>
      <c r="P8" s="124"/>
      <c r="Q8" s="124"/>
      <c r="R8" s="124"/>
      <c r="S8" s="112"/>
      <c r="T8" s="111"/>
      <c r="U8" s="124"/>
      <c r="V8" s="124"/>
      <c r="W8" s="124"/>
      <c r="X8" s="124"/>
      <c r="Y8" s="112"/>
      <c r="Z8" s="111"/>
      <c r="AA8" s="112"/>
      <c r="AB8" s="111"/>
      <c r="AC8" s="124"/>
      <c r="AD8" s="124"/>
      <c r="AE8" s="126"/>
    </row>
    <row r="9" spans="1:44" ht="15.75" customHeight="1" x14ac:dyDescent="0.2">
      <c r="A9" s="120"/>
      <c r="B9" s="120"/>
      <c r="C9" s="121"/>
      <c r="D9" s="121"/>
      <c r="E9" s="111"/>
      <c r="F9" s="124"/>
      <c r="G9" s="112"/>
      <c r="H9" s="111"/>
      <c r="I9" s="112"/>
      <c r="J9" s="127">
        <v>2022</v>
      </c>
      <c r="K9" s="128"/>
      <c r="L9" s="114" t="s">
        <v>10</v>
      </c>
      <c r="M9" s="116"/>
      <c r="N9" s="114" t="s">
        <v>11</v>
      </c>
      <c r="O9" s="116"/>
      <c r="P9" s="114" t="s">
        <v>12</v>
      </c>
      <c r="Q9" s="116"/>
      <c r="R9" s="114" t="s">
        <v>13</v>
      </c>
      <c r="S9" s="116"/>
      <c r="T9" s="114">
        <v>2022</v>
      </c>
      <c r="U9" s="115"/>
      <c r="V9" s="115"/>
      <c r="W9" s="115"/>
      <c r="X9" s="115"/>
      <c r="Y9" s="116"/>
      <c r="Z9" s="114">
        <v>2022</v>
      </c>
      <c r="AA9" s="116"/>
      <c r="AB9" s="114">
        <v>2022</v>
      </c>
      <c r="AC9" s="115"/>
      <c r="AD9" s="116"/>
      <c r="AE9" s="5"/>
    </row>
    <row r="10" spans="1:44" s="7" customFormat="1" ht="15.75" x14ac:dyDescent="0.25">
      <c r="A10" s="145">
        <v>1</v>
      </c>
      <c r="B10" s="145">
        <v>2</v>
      </c>
      <c r="C10" s="145">
        <v>3</v>
      </c>
      <c r="D10" s="145">
        <v>4</v>
      </c>
      <c r="E10" s="143">
        <v>5</v>
      </c>
      <c r="F10" s="147"/>
      <c r="G10" s="144"/>
      <c r="H10" s="143">
        <v>6</v>
      </c>
      <c r="I10" s="144"/>
      <c r="J10" s="132">
        <v>7</v>
      </c>
      <c r="K10" s="133"/>
      <c r="L10" s="132">
        <v>8</v>
      </c>
      <c r="M10" s="133"/>
      <c r="N10" s="132">
        <v>9</v>
      </c>
      <c r="O10" s="133"/>
      <c r="P10" s="132">
        <v>10</v>
      </c>
      <c r="Q10" s="133"/>
      <c r="R10" s="132">
        <v>11</v>
      </c>
      <c r="S10" s="133"/>
      <c r="T10" s="129">
        <v>12</v>
      </c>
      <c r="U10" s="131"/>
      <c r="V10" s="131"/>
      <c r="W10" s="131"/>
      <c r="X10" s="131"/>
      <c r="Y10" s="130"/>
      <c r="Z10" s="129">
        <v>13</v>
      </c>
      <c r="AA10" s="130"/>
      <c r="AB10" s="129">
        <v>14</v>
      </c>
      <c r="AC10" s="131"/>
      <c r="AD10" s="130"/>
      <c r="AE10" s="6">
        <v>15</v>
      </c>
      <c r="AI10" s="46"/>
      <c r="AJ10" s="54"/>
    </row>
    <row r="11" spans="1:44" s="7" customFormat="1" ht="87" customHeight="1" x14ac:dyDescent="0.2">
      <c r="A11" s="146"/>
      <c r="B11" s="146"/>
      <c r="C11" s="146"/>
      <c r="D11" s="146"/>
      <c r="E11" s="135" t="s">
        <v>14</v>
      </c>
      <c r="F11" s="136"/>
      <c r="G11" s="139" t="s">
        <v>15</v>
      </c>
      <c r="H11" s="135" t="s">
        <v>14</v>
      </c>
      <c r="I11" s="139" t="s">
        <v>15</v>
      </c>
      <c r="J11" s="135" t="s">
        <v>14</v>
      </c>
      <c r="K11" s="139" t="s">
        <v>15</v>
      </c>
      <c r="L11" s="135" t="s">
        <v>14</v>
      </c>
      <c r="M11" s="139" t="s">
        <v>15</v>
      </c>
      <c r="N11" s="135" t="s">
        <v>14</v>
      </c>
      <c r="O11" s="139" t="s">
        <v>15</v>
      </c>
      <c r="P11" s="135" t="s">
        <v>14</v>
      </c>
      <c r="Q11" s="145" t="s">
        <v>15</v>
      </c>
      <c r="R11" s="135" t="s">
        <v>14</v>
      </c>
      <c r="S11" s="145" t="s">
        <v>15</v>
      </c>
      <c r="T11" s="32" t="s">
        <v>16</v>
      </c>
      <c r="U11" s="143" t="s">
        <v>51</v>
      </c>
      <c r="V11" s="144"/>
      <c r="W11" s="8" t="s">
        <v>17</v>
      </c>
      <c r="X11" s="143" t="s">
        <v>52</v>
      </c>
      <c r="Y11" s="144"/>
      <c r="Z11" s="32" t="s">
        <v>18</v>
      </c>
      <c r="AA11" s="8" t="s">
        <v>19</v>
      </c>
      <c r="AB11" s="143" t="s">
        <v>20</v>
      </c>
      <c r="AC11" s="144"/>
      <c r="AD11" s="8" t="s">
        <v>21</v>
      </c>
      <c r="AE11" s="9"/>
      <c r="AI11" s="46"/>
      <c r="AJ11" s="54"/>
      <c r="AQ11" s="7" t="s">
        <v>162</v>
      </c>
    </row>
    <row r="12" spans="1:44" s="7" customFormat="1" ht="15.75" x14ac:dyDescent="0.2">
      <c r="A12" s="139"/>
      <c r="B12" s="139"/>
      <c r="C12" s="139"/>
      <c r="D12" s="139"/>
      <c r="E12" s="137"/>
      <c r="F12" s="138"/>
      <c r="G12" s="140"/>
      <c r="H12" s="137"/>
      <c r="I12" s="140"/>
      <c r="J12" s="137"/>
      <c r="K12" s="140"/>
      <c r="L12" s="137"/>
      <c r="M12" s="140"/>
      <c r="N12" s="137"/>
      <c r="O12" s="140"/>
      <c r="P12" s="137"/>
      <c r="Q12" s="139"/>
      <c r="R12" s="137"/>
      <c r="S12" s="139"/>
      <c r="T12" s="31" t="s">
        <v>14</v>
      </c>
      <c r="U12" s="137" t="s">
        <v>14</v>
      </c>
      <c r="V12" s="138"/>
      <c r="W12" s="10" t="s">
        <v>15</v>
      </c>
      <c r="X12" s="137" t="s">
        <v>15</v>
      </c>
      <c r="Y12" s="138"/>
      <c r="Z12" s="31" t="s">
        <v>14</v>
      </c>
      <c r="AA12" s="10" t="s">
        <v>15</v>
      </c>
      <c r="AB12" s="137" t="s">
        <v>14</v>
      </c>
      <c r="AC12" s="138"/>
      <c r="AD12" s="10" t="s">
        <v>15</v>
      </c>
      <c r="AE12" s="30"/>
      <c r="AI12" s="46"/>
      <c r="AJ12" s="54"/>
    </row>
    <row r="13" spans="1:44" s="41" customFormat="1" ht="15.75" hidden="1" x14ac:dyDescent="0.2">
      <c r="A13" s="35"/>
      <c r="B13" s="35"/>
      <c r="C13" s="36"/>
      <c r="D13" s="36"/>
      <c r="E13" s="37"/>
      <c r="F13" s="38"/>
      <c r="G13" s="39"/>
      <c r="H13" s="37"/>
      <c r="I13" s="39"/>
      <c r="J13" s="37"/>
      <c r="K13" s="39"/>
      <c r="L13" s="37"/>
      <c r="M13" s="58"/>
      <c r="N13" s="37"/>
      <c r="O13" s="58"/>
      <c r="P13" s="37"/>
      <c r="Q13" s="36"/>
      <c r="R13" s="37"/>
      <c r="S13" s="36"/>
      <c r="T13" s="37"/>
      <c r="U13" s="42"/>
      <c r="V13" s="38"/>
      <c r="W13" s="39"/>
      <c r="X13" s="61"/>
      <c r="Y13" s="38"/>
      <c r="Z13" s="37"/>
      <c r="AA13" s="39"/>
      <c r="AB13" s="37"/>
      <c r="AC13" s="38"/>
      <c r="AD13" s="39"/>
      <c r="AE13" s="40"/>
      <c r="AI13" s="47"/>
      <c r="AJ13" s="55"/>
    </row>
    <row r="14" spans="1:44" ht="133.5" customHeight="1" x14ac:dyDescent="0.2">
      <c r="A14" s="67">
        <v>1</v>
      </c>
      <c r="B14" s="68" t="s">
        <v>22</v>
      </c>
      <c r="C14" s="69" t="s">
        <v>55</v>
      </c>
      <c r="D14" s="69" t="s">
        <v>97</v>
      </c>
      <c r="E14" s="70">
        <v>100</v>
      </c>
      <c r="F14" s="71"/>
      <c r="G14" s="72">
        <f>G15+G18+G23+G30+G34</f>
        <v>2718123587</v>
      </c>
      <c r="H14" s="70">
        <v>100</v>
      </c>
      <c r="I14" s="72">
        <f>I15+I18+I23+I30+I34</f>
        <v>2408686230</v>
      </c>
      <c r="J14" s="73">
        <v>100</v>
      </c>
      <c r="K14" s="72">
        <f>K15+K18+K23+K30+K34</f>
        <v>2294335587</v>
      </c>
      <c r="L14" s="70">
        <v>25</v>
      </c>
      <c r="M14" s="72">
        <f>M15+M18+M23+M30+M34</f>
        <v>334261957</v>
      </c>
      <c r="N14" s="70">
        <v>25</v>
      </c>
      <c r="O14" s="72">
        <f>O15+O18+O23+O30+O34</f>
        <v>912341659</v>
      </c>
      <c r="P14" s="70">
        <v>25</v>
      </c>
      <c r="Q14" s="72">
        <f>Q15+Q18+Q23+Q30+Q34</f>
        <v>707327410</v>
      </c>
      <c r="R14" s="70">
        <v>25</v>
      </c>
      <c r="S14" s="72">
        <f>S15+S18+S23+S30+S34</f>
        <v>143443231</v>
      </c>
      <c r="T14" s="74">
        <f>SUM(L14,N14,P14,R14)</f>
        <v>100</v>
      </c>
      <c r="U14" s="75">
        <f t="shared" ref="U14:U27" si="0">T14/J14*100</f>
        <v>100</v>
      </c>
      <c r="V14" s="76" t="s">
        <v>49</v>
      </c>
      <c r="W14" s="77">
        <f t="shared" ref="W14:W28" si="1">M14+O14+Q14+S14</f>
        <v>2097374257</v>
      </c>
      <c r="X14" s="78">
        <f>W14/K14*100</f>
        <v>91.415321668024148</v>
      </c>
      <c r="Y14" s="76" t="s">
        <v>49</v>
      </c>
      <c r="Z14" s="79">
        <f t="shared" ref="Z14:Z27" si="2">H14+T14</f>
        <v>200</v>
      </c>
      <c r="AA14" s="77">
        <f t="shared" ref="AA14:AA27" si="3">I14+W14</f>
        <v>4506060487</v>
      </c>
      <c r="AB14" s="78">
        <f t="shared" ref="AB14:AB27" si="4">Z14/E14*100</f>
        <v>200</v>
      </c>
      <c r="AC14" s="76" t="s">
        <v>49</v>
      </c>
      <c r="AD14" s="78">
        <f>AA14/G14*100</f>
        <v>165.77835196865902</v>
      </c>
      <c r="AE14" s="12" t="s">
        <v>119</v>
      </c>
      <c r="AH14" s="13">
        <f>M14+O14+Q14+S14</f>
        <v>2097374257</v>
      </c>
      <c r="AQ14" s="60">
        <v>2269741507</v>
      </c>
      <c r="AR14" s="64">
        <f>AQ14-W14</f>
        <v>172367250</v>
      </c>
    </row>
    <row r="15" spans="1:44" ht="146.25" customHeight="1" x14ac:dyDescent="0.2">
      <c r="A15" s="67">
        <v>2</v>
      </c>
      <c r="B15" s="80" t="s">
        <v>23</v>
      </c>
      <c r="C15" s="81" t="s">
        <v>56</v>
      </c>
      <c r="D15" s="69" t="s">
        <v>98</v>
      </c>
      <c r="E15" s="70">
        <v>15</v>
      </c>
      <c r="F15" s="71"/>
      <c r="G15" s="82">
        <f>SUM(G16:G17)</f>
        <v>9499750</v>
      </c>
      <c r="H15" s="73">
        <v>15</v>
      </c>
      <c r="I15" s="82">
        <f>SUM(I16:I17)</f>
        <v>4860000</v>
      </c>
      <c r="J15" s="73">
        <f>SUM(J16:J17)</f>
        <v>15</v>
      </c>
      <c r="K15" s="82">
        <f>SUM(K16:K17)</f>
        <v>9499750</v>
      </c>
      <c r="L15" s="73">
        <f>SUM(L16:L17)</f>
        <v>6</v>
      </c>
      <c r="M15" s="82">
        <f>SUM(M16:M17)</f>
        <v>3841000</v>
      </c>
      <c r="N15" s="73">
        <v>3</v>
      </c>
      <c r="O15" s="82">
        <f>SUM(O16:O17)</f>
        <v>1967500</v>
      </c>
      <c r="P15" s="73">
        <v>3</v>
      </c>
      <c r="Q15" s="82">
        <f>SUM(Q16:Q17)</f>
        <v>2967500</v>
      </c>
      <c r="R15" s="73">
        <v>3</v>
      </c>
      <c r="S15" s="82">
        <f>SUM(S16:S17)</f>
        <v>523750</v>
      </c>
      <c r="T15" s="75">
        <f t="shared" ref="T15:T27" si="5">SUM(L15,N15,P15,R15)</f>
        <v>15</v>
      </c>
      <c r="U15" s="75">
        <f t="shared" si="0"/>
        <v>100</v>
      </c>
      <c r="V15" s="83" t="s">
        <v>49</v>
      </c>
      <c r="W15" s="77">
        <f t="shared" si="1"/>
        <v>9299750</v>
      </c>
      <c r="X15" s="84">
        <f t="shared" ref="X15:X28" si="6">W15/K15*100</f>
        <v>97.894681438985231</v>
      </c>
      <c r="Y15" s="83"/>
      <c r="Z15" s="79">
        <f t="shared" si="2"/>
        <v>30</v>
      </c>
      <c r="AA15" s="77">
        <f t="shared" si="3"/>
        <v>14159750</v>
      </c>
      <c r="AB15" s="79">
        <f t="shared" si="4"/>
        <v>200</v>
      </c>
      <c r="AC15" s="83" t="s">
        <v>49</v>
      </c>
      <c r="AD15" s="79"/>
      <c r="AE15" s="12"/>
      <c r="AH15" s="13"/>
    </row>
    <row r="16" spans="1:44" ht="75" x14ac:dyDescent="0.2">
      <c r="A16" s="85"/>
      <c r="B16" s="68"/>
      <c r="C16" s="65" t="s">
        <v>57</v>
      </c>
      <c r="D16" s="86" t="s">
        <v>159</v>
      </c>
      <c r="E16" s="87">
        <v>5</v>
      </c>
      <c r="F16" s="88" t="s">
        <v>48</v>
      </c>
      <c r="G16" s="89">
        <v>7999750</v>
      </c>
      <c r="H16" s="87">
        <v>5</v>
      </c>
      <c r="I16" s="89">
        <v>3885000</v>
      </c>
      <c r="J16" s="87">
        <v>5</v>
      </c>
      <c r="K16" s="89">
        <v>7999750</v>
      </c>
      <c r="L16" s="87">
        <v>3</v>
      </c>
      <c r="M16" s="89">
        <v>3467500</v>
      </c>
      <c r="N16" s="87">
        <v>2</v>
      </c>
      <c r="O16" s="89">
        <v>1967500</v>
      </c>
      <c r="P16" s="87">
        <v>0</v>
      </c>
      <c r="Q16" s="89">
        <f>1967500</f>
        <v>1967500</v>
      </c>
      <c r="R16" s="87">
        <v>0</v>
      </c>
      <c r="S16" s="89">
        <f>AQ16-Q16-O16-M16</f>
        <v>397250</v>
      </c>
      <c r="T16" s="90">
        <f t="shared" si="5"/>
        <v>5</v>
      </c>
      <c r="U16" s="90">
        <f t="shared" si="0"/>
        <v>100</v>
      </c>
      <c r="V16" s="91" t="s">
        <v>49</v>
      </c>
      <c r="W16" s="92">
        <f>M16+O16+Q16+S16</f>
        <v>7799750</v>
      </c>
      <c r="X16" s="84">
        <f t="shared" si="6"/>
        <v>97.499921872558517</v>
      </c>
      <c r="Y16" s="91" t="s">
        <v>49</v>
      </c>
      <c r="Z16" s="90">
        <f t="shared" si="2"/>
        <v>10</v>
      </c>
      <c r="AA16" s="92">
        <f t="shared" si="3"/>
        <v>11684750</v>
      </c>
      <c r="AB16" s="84">
        <f t="shared" si="4"/>
        <v>200</v>
      </c>
      <c r="AC16" s="91" t="s">
        <v>49</v>
      </c>
      <c r="AD16" s="84">
        <f t="shared" ref="AD16:AD27" si="7">AA16/G16*100</f>
        <v>146.06393949810931</v>
      </c>
      <c r="AE16" s="11"/>
      <c r="AH16" s="13"/>
      <c r="AQ16" s="60">
        <v>7799750</v>
      </c>
    </row>
    <row r="17" spans="1:43" ht="90" x14ac:dyDescent="0.2">
      <c r="A17" s="85"/>
      <c r="B17" s="68"/>
      <c r="C17" s="65" t="s">
        <v>58</v>
      </c>
      <c r="D17" s="86" t="s">
        <v>160</v>
      </c>
      <c r="E17" s="87">
        <v>10</v>
      </c>
      <c r="F17" s="88" t="s">
        <v>100</v>
      </c>
      <c r="G17" s="89">
        <v>1500000</v>
      </c>
      <c r="H17" s="87">
        <v>10</v>
      </c>
      <c r="I17" s="89">
        <v>975000</v>
      </c>
      <c r="J17" s="87">
        <v>10</v>
      </c>
      <c r="K17" s="89">
        <v>1500000</v>
      </c>
      <c r="L17" s="87">
        <v>3</v>
      </c>
      <c r="M17" s="89">
        <v>373500</v>
      </c>
      <c r="N17" s="87">
        <v>3</v>
      </c>
      <c r="O17" s="89">
        <v>0</v>
      </c>
      <c r="P17" s="87">
        <v>3</v>
      </c>
      <c r="Q17" s="89">
        <v>1000000</v>
      </c>
      <c r="R17" s="87">
        <v>1</v>
      </c>
      <c r="S17" s="89">
        <f>AQ17-Q17-O17-M17</f>
        <v>126500</v>
      </c>
      <c r="T17" s="90">
        <f t="shared" si="5"/>
        <v>10</v>
      </c>
      <c r="U17" s="90">
        <f t="shared" si="0"/>
        <v>100</v>
      </c>
      <c r="V17" s="91" t="s">
        <v>49</v>
      </c>
      <c r="W17" s="92">
        <f t="shared" si="1"/>
        <v>1500000</v>
      </c>
      <c r="X17" s="84">
        <f t="shared" si="6"/>
        <v>100</v>
      </c>
      <c r="Y17" s="91" t="s">
        <v>49</v>
      </c>
      <c r="Z17" s="90">
        <f t="shared" si="2"/>
        <v>20</v>
      </c>
      <c r="AA17" s="92">
        <f t="shared" si="3"/>
        <v>2475000</v>
      </c>
      <c r="AB17" s="84">
        <f t="shared" si="4"/>
        <v>200</v>
      </c>
      <c r="AC17" s="91" t="s">
        <v>49</v>
      </c>
      <c r="AD17" s="84">
        <f t="shared" si="7"/>
        <v>165</v>
      </c>
      <c r="AE17" s="11"/>
      <c r="AH17" s="13"/>
      <c r="AJ17" s="56" t="s">
        <v>161</v>
      </c>
      <c r="AQ17" s="2">
        <v>1500000</v>
      </c>
    </row>
    <row r="18" spans="1:43" ht="94.5" x14ac:dyDescent="0.2">
      <c r="A18" s="85"/>
      <c r="B18" s="68"/>
      <c r="C18" s="68" t="s">
        <v>59</v>
      </c>
      <c r="D18" s="81" t="s">
        <v>99</v>
      </c>
      <c r="E18" s="70">
        <v>14</v>
      </c>
      <c r="F18" s="71"/>
      <c r="G18" s="82">
        <f>SUM(G19:G22)</f>
        <v>1899913098</v>
      </c>
      <c r="H18" s="70">
        <v>14</v>
      </c>
      <c r="I18" s="82">
        <f>SUM(I19:I22)</f>
        <v>1608539409</v>
      </c>
      <c r="J18" s="93">
        <f>SUM(J20:J22)</f>
        <v>14</v>
      </c>
      <c r="K18" s="82">
        <f>SUM(K19:K22)</f>
        <v>1899913098</v>
      </c>
      <c r="L18" s="93">
        <f>SUM(L20:L22)</f>
        <v>4</v>
      </c>
      <c r="M18" s="82">
        <f>SUM(M19:M22)</f>
        <v>270523657</v>
      </c>
      <c r="N18" s="93">
        <f>SUM(N20:N22)</f>
        <v>4</v>
      </c>
      <c r="O18" s="82">
        <f>SUM(O19:O22)</f>
        <v>881476144</v>
      </c>
      <c r="P18" s="93">
        <v>3</v>
      </c>
      <c r="Q18" s="82">
        <f>SUM(Q19:Q22)</f>
        <v>606155105</v>
      </c>
      <c r="R18" s="93">
        <v>3</v>
      </c>
      <c r="S18" s="82">
        <f>SUM(S19:S22)</f>
        <v>120000</v>
      </c>
      <c r="T18" s="74">
        <f t="shared" si="5"/>
        <v>14</v>
      </c>
      <c r="U18" s="74">
        <f t="shared" si="0"/>
        <v>100</v>
      </c>
      <c r="V18" s="76" t="s">
        <v>49</v>
      </c>
      <c r="W18" s="77">
        <f t="shared" si="1"/>
        <v>1758274906</v>
      </c>
      <c r="X18" s="78">
        <f t="shared" si="6"/>
        <v>92.545017340577331</v>
      </c>
      <c r="Y18" s="76" t="s">
        <v>49</v>
      </c>
      <c r="Z18" s="74">
        <f t="shared" si="2"/>
        <v>28</v>
      </c>
      <c r="AA18" s="77">
        <f t="shared" si="3"/>
        <v>3366814315</v>
      </c>
      <c r="AB18" s="78">
        <f t="shared" si="4"/>
        <v>200</v>
      </c>
      <c r="AC18" s="76" t="s">
        <v>49</v>
      </c>
      <c r="AD18" s="78">
        <f t="shared" si="7"/>
        <v>177.20885858117285</v>
      </c>
      <c r="AE18" s="11"/>
      <c r="AH18" s="13"/>
      <c r="AI18" s="2"/>
      <c r="AJ18" s="2"/>
    </row>
    <row r="19" spans="1:43" ht="90" x14ac:dyDescent="0.2">
      <c r="A19" s="85"/>
      <c r="B19" s="68"/>
      <c r="C19" s="86" t="s">
        <v>60</v>
      </c>
      <c r="D19" s="65" t="s">
        <v>155</v>
      </c>
      <c r="E19" s="87">
        <v>100</v>
      </c>
      <c r="F19" s="94" t="s">
        <v>135</v>
      </c>
      <c r="G19" s="95">
        <v>1894913098</v>
      </c>
      <c r="H19" s="96">
        <v>100</v>
      </c>
      <c r="I19" s="95">
        <v>1603739409</v>
      </c>
      <c r="J19" s="96">
        <v>100</v>
      </c>
      <c r="K19" s="95">
        <v>1894913098</v>
      </c>
      <c r="L19" s="96">
        <v>25</v>
      </c>
      <c r="M19" s="95">
        <v>268197657</v>
      </c>
      <c r="N19" s="97">
        <v>25</v>
      </c>
      <c r="O19" s="95">
        <v>881476144</v>
      </c>
      <c r="P19" s="96">
        <v>25</v>
      </c>
      <c r="Q19" s="89">
        <f>1149673801-545768696</f>
        <v>603905105</v>
      </c>
      <c r="R19" s="96">
        <v>25</v>
      </c>
      <c r="S19" s="89">
        <f>AQ19-Q19-O19-M19</f>
        <v>0</v>
      </c>
      <c r="T19" s="90">
        <f t="shared" si="5"/>
        <v>100</v>
      </c>
      <c r="U19" s="90">
        <f t="shared" si="0"/>
        <v>100</v>
      </c>
      <c r="V19" s="91" t="s">
        <v>49</v>
      </c>
      <c r="W19" s="92">
        <f t="shared" si="1"/>
        <v>1753578906</v>
      </c>
      <c r="X19" s="84">
        <f t="shared" si="6"/>
        <v>92.54138925161412</v>
      </c>
      <c r="Y19" s="91" t="s">
        <v>49</v>
      </c>
      <c r="Z19" s="90">
        <f t="shared" si="2"/>
        <v>200</v>
      </c>
      <c r="AA19" s="92">
        <f t="shared" si="3"/>
        <v>3357318315</v>
      </c>
      <c r="AB19" s="84">
        <f t="shared" si="4"/>
        <v>200</v>
      </c>
      <c r="AC19" s="91" t="s">
        <v>49</v>
      </c>
      <c r="AD19" s="84">
        <f t="shared" si="7"/>
        <v>177.17531841135653</v>
      </c>
      <c r="AE19" s="14"/>
      <c r="AG19" s="51">
        <f>K19</f>
        <v>1894913098</v>
      </c>
      <c r="AH19" s="13">
        <f>M19+O19+Q19+S19</f>
        <v>1753578906</v>
      </c>
      <c r="AI19" s="48">
        <f>1336601905</f>
        <v>1336601905</v>
      </c>
      <c r="AJ19" s="56" t="e">
        <v>#REF!</v>
      </c>
      <c r="AK19" s="2">
        <v>1149673801</v>
      </c>
      <c r="AQ19" s="60">
        <v>1753578906</v>
      </c>
    </row>
    <row r="20" spans="1:43" ht="185.25" customHeight="1" x14ac:dyDescent="0.2">
      <c r="A20" s="85"/>
      <c r="B20" s="68"/>
      <c r="C20" s="86" t="s">
        <v>61</v>
      </c>
      <c r="D20" s="86" t="s">
        <v>156</v>
      </c>
      <c r="E20" s="87">
        <v>1</v>
      </c>
      <c r="F20" s="94" t="s">
        <v>100</v>
      </c>
      <c r="G20" s="89">
        <v>2000000</v>
      </c>
      <c r="H20" s="96">
        <v>1</v>
      </c>
      <c r="I20" s="89">
        <v>2000000</v>
      </c>
      <c r="J20" s="96">
        <v>1</v>
      </c>
      <c r="K20" s="89">
        <v>2000000</v>
      </c>
      <c r="L20" s="96">
        <v>1</v>
      </c>
      <c r="M20" s="89">
        <v>1951000</v>
      </c>
      <c r="N20" s="96">
        <v>0</v>
      </c>
      <c r="O20" s="89">
        <v>0</v>
      </c>
      <c r="P20" s="96">
        <v>0</v>
      </c>
      <c r="Q20" s="89">
        <f>AI20</f>
        <v>0</v>
      </c>
      <c r="R20" s="96"/>
      <c r="S20" s="89">
        <f>AQ20-Q20-O20-M20</f>
        <v>0</v>
      </c>
      <c r="T20" s="90">
        <f t="shared" si="5"/>
        <v>1</v>
      </c>
      <c r="U20" s="90">
        <f t="shared" si="0"/>
        <v>100</v>
      </c>
      <c r="V20" s="91" t="s">
        <v>49</v>
      </c>
      <c r="W20" s="92">
        <f t="shared" si="1"/>
        <v>1951000</v>
      </c>
      <c r="X20" s="84">
        <f t="shared" si="6"/>
        <v>97.55</v>
      </c>
      <c r="Y20" s="91" t="s">
        <v>49</v>
      </c>
      <c r="Z20" s="90">
        <f t="shared" si="2"/>
        <v>2</v>
      </c>
      <c r="AA20" s="92">
        <f t="shared" si="3"/>
        <v>3951000</v>
      </c>
      <c r="AB20" s="84">
        <f t="shared" si="4"/>
        <v>200</v>
      </c>
      <c r="AC20" s="91" t="s">
        <v>49</v>
      </c>
      <c r="AD20" s="84">
        <f t="shared" si="7"/>
        <v>197.55</v>
      </c>
      <c r="AE20" s="11"/>
      <c r="AG20" s="51">
        <f>K20</f>
        <v>2000000</v>
      </c>
      <c r="AH20" s="13">
        <f>M20+O20+Q20+S20</f>
        <v>1951000</v>
      </c>
      <c r="AJ20" s="56">
        <v>0</v>
      </c>
      <c r="AQ20" s="63">
        <v>1951000</v>
      </c>
    </row>
    <row r="21" spans="1:43" ht="210" x14ac:dyDescent="0.2">
      <c r="A21" s="85"/>
      <c r="B21" s="68"/>
      <c r="C21" s="86" t="s">
        <v>62</v>
      </c>
      <c r="D21" s="86" t="s">
        <v>157</v>
      </c>
      <c r="E21" s="96">
        <v>12</v>
      </c>
      <c r="F21" s="94" t="s">
        <v>100</v>
      </c>
      <c r="G21" s="89">
        <v>1500000</v>
      </c>
      <c r="H21" s="96">
        <v>12</v>
      </c>
      <c r="I21" s="89">
        <v>1500000</v>
      </c>
      <c r="J21" s="96">
        <v>12</v>
      </c>
      <c r="K21" s="89">
        <v>1500000</v>
      </c>
      <c r="L21" s="96">
        <v>3</v>
      </c>
      <c r="M21" s="89">
        <v>375000</v>
      </c>
      <c r="N21" s="96">
        <v>3</v>
      </c>
      <c r="O21" s="89">
        <v>0</v>
      </c>
      <c r="P21" s="96">
        <v>3</v>
      </c>
      <c r="Q21" s="89">
        <f>AI21</f>
        <v>750000</v>
      </c>
      <c r="R21" s="96">
        <v>3</v>
      </c>
      <c r="S21" s="89">
        <f>AQ21-Q21-O21-M21</f>
        <v>120000</v>
      </c>
      <c r="T21" s="90">
        <f t="shared" si="5"/>
        <v>12</v>
      </c>
      <c r="U21" s="90">
        <f t="shared" si="0"/>
        <v>100</v>
      </c>
      <c r="V21" s="91" t="s">
        <v>49</v>
      </c>
      <c r="W21" s="92">
        <f t="shared" si="1"/>
        <v>1245000</v>
      </c>
      <c r="X21" s="84">
        <f t="shared" si="6"/>
        <v>83</v>
      </c>
      <c r="Y21" s="91"/>
      <c r="Z21" s="90">
        <f t="shared" si="2"/>
        <v>24</v>
      </c>
      <c r="AA21" s="92">
        <f t="shared" si="3"/>
        <v>2745000</v>
      </c>
      <c r="AB21" s="84">
        <f t="shared" si="4"/>
        <v>200</v>
      </c>
      <c r="AC21" s="91" t="s">
        <v>49</v>
      </c>
      <c r="AD21" s="84">
        <f t="shared" si="7"/>
        <v>183</v>
      </c>
      <c r="AE21" s="11"/>
      <c r="AG21" s="51">
        <f>K21</f>
        <v>1500000</v>
      </c>
      <c r="AH21" s="13">
        <f>M21+O21+Q21+S21</f>
        <v>1245000</v>
      </c>
      <c r="AI21" s="50">
        <f>AJ21</f>
        <v>750000</v>
      </c>
      <c r="AJ21" s="56">
        <v>750000</v>
      </c>
      <c r="AQ21" s="60">
        <v>1245000</v>
      </c>
    </row>
    <row r="22" spans="1:43" ht="105" x14ac:dyDescent="0.2">
      <c r="A22" s="85"/>
      <c r="B22" s="68"/>
      <c r="C22" s="86" t="s">
        <v>63</v>
      </c>
      <c r="D22" s="86" t="s">
        <v>158</v>
      </c>
      <c r="E22" s="87">
        <v>1</v>
      </c>
      <c r="F22" s="94" t="s">
        <v>48</v>
      </c>
      <c r="G22" s="89">
        <v>1500000</v>
      </c>
      <c r="H22" s="96">
        <v>1</v>
      </c>
      <c r="I22" s="89">
        <v>1300000</v>
      </c>
      <c r="J22" s="96">
        <v>1</v>
      </c>
      <c r="K22" s="89">
        <v>1500000</v>
      </c>
      <c r="L22" s="96">
        <v>0</v>
      </c>
      <c r="M22" s="89">
        <v>0</v>
      </c>
      <c r="N22" s="96">
        <v>1</v>
      </c>
      <c r="O22" s="89">
        <v>0</v>
      </c>
      <c r="P22" s="96"/>
      <c r="Q22" s="89">
        <f>AI22</f>
        <v>1500000</v>
      </c>
      <c r="R22" s="96"/>
      <c r="S22" s="89">
        <f>AQ22-Q22-O22-M22</f>
        <v>0</v>
      </c>
      <c r="T22" s="90">
        <f t="shared" si="5"/>
        <v>1</v>
      </c>
      <c r="U22" s="90">
        <f t="shared" si="0"/>
        <v>100</v>
      </c>
      <c r="V22" s="91" t="s">
        <v>49</v>
      </c>
      <c r="W22" s="92">
        <f t="shared" si="1"/>
        <v>1500000</v>
      </c>
      <c r="X22" s="84">
        <f t="shared" si="6"/>
        <v>100</v>
      </c>
      <c r="Y22" s="91" t="s">
        <v>49</v>
      </c>
      <c r="Z22" s="90">
        <f t="shared" si="2"/>
        <v>2</v>
      </c>
      <c r="AA22" s="92">
        <f t="shared" si="3"/>
        <v>2800000</v>
      </c>
      <c r="AB22" s="84">
        <f t="shared" si="4"/>
        <v>200</v>
      </c>
      <c r="AC22" s="91" t="s">
        <v>49</v>
      </c>
      <c r="AD22" s="84">
        <f t="shared" si="7"/>
        <v>186.66666666666666</v>
      </c>
      <c r="AE22" s="11"/>
      <c r="AG22" s="51">
        <f>K22</f>
        <v>1500000</v>
      </c>
      <c r="AH22" s="13">
        <f>M22+O22+Q22+S22</f>
        <v>1500000</v>
      </c>
      <c r="AI22" s="50">
        <f t="shared" ref="AI22:AI77" si="8">AJ22</f>
        <v>1500000</v>
      </c>
      <c r="AJ22" s="56">
        <v>1500000</v>
      </c>
      <c r="AQ22" s="2">
        <v>1500000</v>
      </c>
    </row>
    <row r="23" spans="1:43" ht="94.5" x14ac:dyDescent="0.2">
      <c r="A23" s="85"/>
      <c r="B23" s="68"/>
      <c r="C23" s="69" t="s">
        <v>64</v>
      </c>
      <c r="D23" s="81" t="s">
        <v>101</v>
      </c>
      <c r="E23" s="70">
        <v>100</v>
      </c>
      <c r="F23" s="71"/>
      <c r="G23" s="82">
        <f>SUM(G24:G29)</f>
        <v>223813550</v>
      </c>
      <c r="H23" s="70">
        <v>100</v>
      </c>
      <c r="I23" s="82">
        <f>SUM(I24:I29)</f>
        <v>300558350</v>
      </c>
      <c r="J23" s="70">
        <v>100</v>
      </c>
      <c r="K23" s="82">
        <f>SUM(K24:K29)</f>
        <v>223813550</v>
      </c>
      <c r="L23" s="70">
        <v>25</v>
      </c>
      <c r="M23" s="82">
        <f>SUM(M24:M29)</f>
        <v>31697300</v>
      </c>
      <c r="N23" s="70">
        <v>25</v>
      </c>
      <c r="O23" s="82">
        <f>SUM(O24:O29)</f>
        <v>12346077</v>
      </c>
      <c r="P23" s="87">
        <v>25</v>
      </c>
      <c r="Q23" s="82">
        <f>SUM(Q24:Q29)</f>
        <v>57400195</v>
      </c>
      <c r="R23" s="70">
        <v>25</v>
      </c>
      <c r="S23" s="82">
        <f>SUM(S24:S29)</f>
        <v>103928828</v>
      </c>
      <c r="T23" s="74">
        <f t="shared" si="5"/>
        <v>100</v>
      </c>
      <c r="U23" s="74">
        <f t="shared" si="0"/>
        <v>100</v>
      </c>
      <c r="V23" s="76" t="s">
        <v>49</v>
      </c>
      <c r="W23" s="77">
        <f t="shared" si="1"/>
        <v>205372400</v>
      </c>
      <c r="X23" s="78">
        <f t="shared" si="6"/>
        <v>91.760485457649906</v>
      </c>
      <c r="Y23" s="76" t="s">
        <v>49</v>
      </c>
      <c r="Z23" s="74">
        <f t="shared" si="2"/>
        <v>200</v>
      </c>
      <c r="AA23" s="77">
        <f t="shared" si="3"/>
        <v>505930750</v>
      </c>
      <c r="AB23" s="78">
        <f t="shared" si="4"/>
        <v>200</v>
      </c>
      <c r="AC23" s="76" t="s">
        <v>49</v>
      </c>
      <c r="AD23" s="78">
        <f t="shared" si="7"/>
        <v>226.05009839663416</v>
      </c>
      <c r="AE23" s="11"/>
      <c r="AH23" s="13"/>
      <c r="AI23" s="50">
        <f t="shared" si="8"/>
        <v>0</v>
      </c>
      <c r="AJ23" s="2"/>
    </row>
    <row r="24" spans="1:43" ht="120" x14ac:dyDescent="0.2">
      <c r="A24" s="85"/>
      <c r="B24" s="68"/>
      <c r="C24" s="65" t="s">
        <v>65</v>
      </c>
      <c r="D24" s="86" t="s">
        <v>148</v>
      </c>
      <c r="E24" s="87">
        <v>12</v>
      </c>
      <c r="F24" s="88" t="s">
        <v>154</v>
      </c>
      <c r="G24" s="89">
        <v>4543200</v>
      </c>
      <c r="H24" s="96">
        <v>12</v>
      </c>
      <c r="I24" s="89">
        <v>4186900</v>
      </c>
      <c r="J24" s="96">
        <v>12</v>
      </c>
      <c r="K24" s="89">
        <v>4543200</v>
      </c>
      <c r="L24" s="96">
        <v>3</v>
      </c>
      <c r="M24" s="89">
        <v>988500</v>
      </c>
      <c r="N24" s="96">
        <v>3</v>
      </c>
      <c r="O24" s="89">
        <v>0</v>
      </c>
      <c r="P24" s="96">
        <v>3</v>
      </c>
      <c r="Q24" s="89">
        <f t="shared" ref="Q24:Q29" si="9">AI24</f>
        <v>1048000</v>
      </c>
      <c r="R24" s="96">
        <v>3</v>
      </c>
      <c r="S24" s="89">
        <f t="shared" ref="S24:S29" si="10">AQ24-Q24-O24-M24</f>
        <v>2484900</v>
      </c>
      <c r="T24" s="90">
        <f t="shared" si="5"/>
        <v>12</v>
      </c>
      <c r="U24" s="90">
        <f t="shared" si="0"/>
        <v>100</v>
      </c>
      <c r="V24" s="91" t="s">
        <v>49</v>
      </c>
      <c r="W24" s="92">
        <f t="shared" si="1"/>
        <v>4521400</v>
      </c>
      <c r="X24" s="84">
        <f t="shared" si="6"/>
        <v>99.520162000352173</v>
      </c>
      <c r="Y24" s="91" t="s">
        <v>49</v>
      </c>
      <c r="Z24" s="90">
        <f t="shared" si="2"/>
        <v>24</v>
      </c>
      <c r="AA24" s="92">
        <f t="shared" si="3"/>
        <v>8708300</v>
      </c>
      <c r="AB24" s="84">
        <f t="shared" si="4"/>
        <v>200</v>
      </c>
      <c r="AC24" s="91" t="s">
        <v>49</v>
      </c>
      <c r="AD24" s="84">
        <f t="shared" si="7"/>
        <v>191.67767212537419</v>
      </c>
      <c r="AE24" s="11"/>
      <c r="AG24" s="51">
        <f t="shared" ref="AG24:AG29" si="11">K24</f>
        <v>4543200</v>
      </c>
      <c r="AH24" s="13">
        <f t="shared" ref="AH24:AH29" si="12">M24+O24+Q24+S24</f>
        <v>4521400</v>
      </c>
      <c r="AI24" s="50">
        <f t="shared" si="8"/>
        <v>1048000</v>
      </c>
      <c r="AJ24" s="56">
        <v>1048000</v>
      </c>
      <c r="AQ24" s="63">
        <v>4521400</v>
      </c>
    </row>
    <row r="25" spans="1:43" ht="78" customHeight="1" x14ac:dyDescent="0.2">
      <c r="A25" s="85"/>
      <c r="B25" s="68"/>
      <c r="C25" s="65" t="s">
        <v>66</v>
      </c>
      <c r="D25" s="86" t="s">
        <v>149</v>
      </c>
      <c r="E25" s="87">
        <v>12</v>
      </c>
      <c r="F25" s="88" t="s">
        <v>154</v>
      </c>
      <c r="G25" s="89">
        <v>66607250</v>
      </c>
      <c r="H25" s="87">
        <v>12</v>
      </c>
      <c r="I25" s="89">
        <v>130705650</v>
      </c>
      <c r="J25" s="87">
        <v>12</v>
      </c>
      <c r="K25" s="89">
        <v>66607250</v>
      </c>
      <c r="L25" s="87">
        <v>3</v>
      </c>
      <c r="M25" s="89">
        <v>7320800</v>
      </c>
      <c r="N25" s="87"/>
      <c r="O25" s="89">
        <v>0</v>
      </c>
      <c r="P25" s="87">
        <v>6</v>
      </c>
      <c r="Q25" s="89">
        <f t="shared" si="9"/>
        <v>4493900</v>
      </c>
      <c r="R25" s="87">
        <v>3</v>
      </c>
      <c r="S25" s="89">
        <f t="shared" si="10"/>
        <v>52616400</v>
      </c>
      <c r="T25" s="90">
        <f t="shared" si="5"/>
        <v>12</v>
      </c>
      <c r="U25" s="90">
        <f t="shared" si="0"/>
        <v>100</v>
      </c>
      <c r="V25" s="91" t="s">
        <v>49</v>
      </c>
      <c r="W25" s="92">
        <f t="shared" si="1"/>
        <v>64431100</v>
      </c>
      <c r="X25" s="84">
        <f t="shared" si="6"/>
        <v>96.732863164295182</v>
      </c>
      <c r="Y25" s="91" t="s">
        <v>49</v>
      </c>
      <c r="Z25" s="90">
        <f t="shared" si="2"/>
        <v>24</v>
      </c>
      <c r="AA25" s="92">
        <f t="shared" si="3"/>
        <v>195136750</v>
      </c>
      <c r="AB25" s="84">
        <f t="shared" si="4"/>
        <v>200</v>
      </c>
      <c r="AC25" s="91" t="s">
        <v>49</v>
      </c>
      <c r="AD25" s="84">
        <f t="shared" si="7"/>
        <v>292.96623115351559</v>
      </c>
      <c r="AE25" s="11"/>
      <c r="AG25" s="51">
        <f t="shared" si="11"/>
        <v>66607250</v>
      </c>
      <c r="AH25" s="13">
        <f t="shared" si="12"/>
        <v>64431100</v>
      </c>
      <c r="AI25" s="50">
        <f t="shared" si="8"/>
        <v>4493900</v>
      </c>
      <c r="AJ25" s="56">
        <v>4493900</v>
      </c>
      <c r="AQ25" s="60">
        <v>64431100</v>
      </c>
    </row>
    <row r="26" spans="1:43" ht="75" x14ac:dyDescent="0.2">
      <c r="A26" s="85"/>
      <c r="B26" s="68"/>
      <c r="C26" s="65" t="s">
        <v>67</v>
      </c>
      <c r="D26" s="65" t="s">
        <v>150</v>
      </c>
      <c r="E26" s="87">
        <v>12</v>
      </c>
      <c r="F26" s="88" t="s">
        <v>154</v>
      </c>
      <c r="G26" s="89">
        <v>47363200</v>
      </c>
      <c r="H26" s="96">
        <v>12</v>
      </c>
      <c r="I26" s="89">
        <v>27494000</v>
      </c>
      <c r="J26" s="96">
        <v>12</v>
      </c>
      <c r="K26" s="89">
        <v>47363200</v>
      </c>
      <c r="L26" s="96">
        <v>3</v>
      </c>
      <c r="M26" s="89">
        <v>5110000</v>
      </c>
      <c r="N26" s="96">
        <v>3</v>
      </c>
      <c r="O26" s="89">
        <f>6010000-M26</f>
        <v>900000</v>
      </c>
      <c r="P26" s="87">
        <v>3</v>
      </c>
      <c r="Q26" s="89">
        <f t="shared" si="9"/>
        <v>4900000</v>
      </c>
      <c r="R26" s="96">
        <v>3</v>
      </c>
      <c r="S26" s="89">
        <f t="shared" si="10"/>
        <v>21900000</v>
      </c>
      <c r="T26" s="90">
        <f t="shared" si="5"/>
        <v>12</v>
      </c>
      <c r="U26" s="90">
        <f t="shared" si="0"/>
        <v>100</v>
      </c>
      <c r="V26" s="91" t="s">
        <v>49</v>
      </c>
      <c r="W26" s="92">
        <f t="shared" si="1"/>
        <v>32810000</v>
      </c>
      <c r="X26" s="84">
        <f t="shared" si="6"/>
        <v>69.273191000608065</v>
      </c>
      <c r="Y26" s="91" t="s">
        <v>49</v>
      </c>
      <c r="Z26" s="90">
        <f t="shared" si="2"/>
        <v>24</v>
      </c>
      <c r="AA26" s="92">
        <f t="shared" si="3"/>
        <v>60304000</v>
      </c>
      <c r="AB26" s="84">
        <f t="shared" si="4"/>
        <v>200</v>
      </c>
      <c r="AC26" s="91" t="s">
        <v>49</v>
      </c>
      <c r="AD26" s="84">
        <f t="shared" si="7"/>
        <v>127.32247821093171</v>
      </c>
      <c r="AE26" s="11"/>
      <c r="AG26" s="51">
        <f t="shared" si="11"/>
        <v>47363200</v>
      </c>
      <c r="AH26" s="13">
        <f t="shared" si="12"/>
        <v>32810000</v>
      </c>
      <c r="AI26" s="50">
        <f t="shared" si="8"/>
        <v>4900000</v>
      </c>
      <c r="AJ26" s="56">
        <v>4900000</v>
      </c>
      <c r="AQ26" s="63">
        <v>32810000</v>
      </c>
    </row>
    <row r="27" spans="1:43" ht="90" x14ac:dyDescent="0.2">
      <c r="A27" s="85"/>
      <c r="B27" s="68"/>
      <c r="C27" s="65" t="s">
        <v>68</v>
      </c>
      <c r="D27" s="65" t="s">
        <v>151</v>
      </c>
      <c r="E27" s="87">
        <v>12</v>
      </c>
      <c r="F27" s="88" t="s">
        <v>154</v>
      </c>
      <c r="G27" s="89">
        <v>10049900</v>
      </c>
      <c r="H27" s="87">
        <v>12</v>
      </c>
      <c r="I27" s="89">
        <v>4980000</v>
      </c>
      <c r="J27" s="87">
        <v>12</v>
      </c>
      <c r="K27" s="89">
        <v>10049900</v>
      </c>
      <c r="L27" s="87">
        <v>3</v>
      </c>
      <c r="M27" s="89">
        <v>2978000</v>
      </c>
      <c r="N27" s="87">
        <v>0</v>
      </c>
      <c r="O27" s="89">
        <v>0</v>
      </c>
      <c r="P27" s="87">
        <v>6</v>
      </c>
      <c r="Q27" s="89">
        <f t="shared" si="9"/>
        <v>1000000</v>
      </c>
      <c r="R27" s="87">
        <v>3</v>
      </c>
      <c r="S27" s="89">
        <f t="shared" si="10"/>
        <v>5671900</v>
      </c>
      <c r="T27" s="90">
        <f t="shared" si="5"/>
        <v>12</v>
      </c>
      <c r="U27" s="90">
        <f t="shared" si="0"/>
        <v>100</v>
      </c>
      <c r="V27" s="91" t="s">
        <v>49</v>
      </c>
      <c r="W27" s="92">
        <f t="shared" si="1"/>
        <v>9649900</v>
      </c>
      <c r="X27" s="84">
        <f t="shared" si="6"/>
        <v>96.019860894138247</v>
      </c>
      <c r="Y27" s="91" t="s">
        <v>49</v>
      </c>
      <c r="Z27" s="90">
        <f t="shared" si="2"/>
        <v>24</v>
      </c>
      <c r="AA27" s="92">
        <f t="shared" si="3"/>
        <v>14629900</v>
      </c>
      <c r="AB27" s="84">
        <f t="shared" si="4"/>
        <v>200</v>
      </c>
      <c r="AC27" s="91" t="s">
        <v>49</v>
      </c>
      <c r="AD27" s="84">
        <f t="shared" si="7"/>
        <v>145.57259276211704</v>
      </c>
      <c r="AE27" s="11"/>
      <c r="AG27" s="51">
        <f t="shared" si="11"/>
        <v>10049900</v>
      </c>
      <c r="AH27" s="13">
        <f t="shared" si="12"/>
        <v>9649900</v>
      </c>
      <c r="AI27" s="50">
        <f t="shared" si="8"/>
        <v>1000000</v>
      </c>
      <c r="AJ27" s="56">
        <v>1000000</v>
      </c>
      <c r="AQ27" s="60">
        <v>9649900</v>
      </c>
    </row>
    <row r="28" spans="1:43" ht="135" x14ac:dyDescent="0.2">
      <c r="A28" s="85"/>
      <c r="B28" s="68"/>
      <c r="C28" s="65" t="s">
        <v>117</v>
      </c>
      <c r="D28" s="66" t="s">
        <v>152</v>
      </c>
      <c r="E28" s="87">
        <v>12</v>
      </c>
      <c r="F28" s="88" t="s">
        <v>48</v>
      </c>
      <c r="G28" s="89">
        <v>2750000</v>
      </c>
      <c r="H28" s="87">
        <v>12</v>
      </c>
      <c r="I28" s="89"/>
      <c r="J28" s="87">
        <v>12</v>
      </c>
      <c r="K28" s="89">
        <v>2750000</v>
      </c>
      <c r="L28" s="87">
        <v>3</v>
      </c>
      <c r="M28" s="89">
        <v>0</v>
      </c>
      <c r="N28" s="87"/>
      <c r="O28" s="89">
        <v>0</v>
      </c>
      <c r="P28" s="87">
        <v>6</v>
      </c>
      <c r="Q28" s="89">
        <f t="shared" si="9"/>
        <v>1500000</v>
      </c>
      <c r="R28" s="87">
        <v>3</v>
      </c>
      <c r="S28" s="89">
        <f t="shared" si="10"/>
        <v>0</v>
      </c>
      <c r="T28" s="90">
        <f t="shared" ref="T28" si="13">SUM(L28,N28,P28,R28)</f>
        <v>12</v>
      </c>
      <c r="U28" s="90">
        <f t="shared" ref="U28" si="14">T28/J28*100</f>
        <v>100</v>
      </c>
      <c r="V28" s="91" t="s">
        <v>49</v>
      </c>
      <c r="W28" s="92">
        <f t="shared" si="1"/>
        <v>1500000</v>
      </c>
      <c r="X28" s="84">
        <f t="shared" si="6"/>
        <v>54.54545454545454</v>
      </c>
      <c r="Y28" s="91"/>
      <c r="Z28" s="90"/>
      <c r="AA28" s="92"/>
      <c r="AB28" s="84"/>
      <c r="AC28" s="91"/>
      <c r="AD28" s="84"/>
      <c r="AE28" s="11"/>
      <c r="AG28" s="51">
        <f t="shared" si="11"/>
        <v>2750000</v>
      </c>
      <c r="AH28" s="13">
        <f t="shared" si="12"/>
        <v>1500000</v>
      </c>
      <c r="AI28" s="50">
        <f t="shared" si="8"/>
        <v>1500000</v>
      </c>
      <c r="AJ28" s="56">
        <v>1500000</v>
      </c>
      <c r="AK28" s="49"/>
      <c r="AQ28" s="2">
        <v>1500000</v>
      </c>
    </row>
    <row r="29" spans="1:43" ht="120" x14ac:dyDescent="0.2">
      <c r="A29" s="85"/>
      <c r="B29" s="68"/>
      <c r="C29" s="65" t="s">
        <v>69</v>
      </c>
      <c r="D29" s="65" t="s">
        <v>153</v>
      </c>
      <c r="E29" s="87">
        <v>12</v>
      </c>
      <c r="F29" s="88" t="s">
        <v>100</v>
      </c>
      <c r="G29" s="89">
        <v>92500000</v>
      </c>
      <c r="H29" s="87">
        <v>12</v>
      </c>
      <c r="I29" s="89">
        <v>133191800</v>
      </c>
      <c r="J29" s="87">
        <v>12</v>
      </c>
      <c r="K29" s="89">
        <v>92500000</v>
      </c>
      <c r="L29" s="87">
        <v>3</v>
      </c>
      <c r="M29" s="89">
        <v>15300000</v>
      </c>
      <c r="N29" s="87">
        <v>3</v>
      </c>
      <c r="O29" s="89">
        <f>26746077-M29</f>
        <v>11446077</v>
      </c>
      <c r="P29" s="87">
        <v>3</v>
      </c>
      <c r="Q29" s="89">
        <f t="shared" si="9"/>
        <v>44458295</v>
      </c>
      <c r="R29" s="87">
        <v>3</v>
      </c>
      <c r="S29" s="89">
        <f t="shared" si="10"/>
        <v>21255628</v>
      </c>
      <c r="T29" s="90">
        <f>SUM(L29,N29,P29,R29)</f>
        <v>12</v>
      </c>
      <c r="U29" s="90">
        <f>T29/J29*100</f>
        <v>100</v>
      </c>
      <c r="V29" s="91" t="s">
        <v>49</v>
      </c>
      <c r="W29" s="92">
        <f>M29+O29+Q29+S29</f>
        <v>92460000</v>
      </c>
      <c r="X29" s="84">
        <f>W29/K29*100</f>
        <v>99.956756756756761</v>
      </c>
      <c r="Y29" s="91" t="s">
        <v>49</v>
      </c>
      <c r="Z29" s="90">
        <f>H29+T29</f>
        <v>24</v>
      </c>
      <c r="AA29" s="92">
        <f>I29+W29</f>
        <v>225651800</v>
      </c>
      <c r="AB29" s="84">
        <f>Z29/E29*100</f>
        <v>200</v>
      </c>
      <c r="AC29" s="91" t="s">
        <v>49</v>
      </c>
      <c r="AD29" s="84">
        <f>AA29/G29*100</f>
        <v>243.94789189189191</v>
      </c>
      <c r="AE29" s="11"/>
      <c r="AG29" s="51">
        <f t="shared" si="11"/>
        <v>92500000</v>
      </c>
      <c r="AH29" s="13">
        <f t="shared" si="12"/>
        <v>92460000</v>
      </c>
      <c r="AI29" s="50">
        <f t="shared" si="8"/>
        <v>44458295</v>
      </c>
      <c r="AJ29" s="56">
        <v>44458295</v>
      </c>
      <c r="AK29" s="49">
        <f>AJ29-AH29</f>
        <v>-48001705</v>
      </c>
      <c r="AQ29" s="63">
        <v>92460000</v>
      </c>
    </row>
    <row r="30" spans="1:43" ht="97.5" customHeight="1" x14ac:dyDescent="0.2">
      <c r="A30" s="85"/>
      <c r="B30" s="68"/>
      <c r="C30" s="81" t="s">
        <v>70</v>
      </c>
      <c r="D30" s="81" t="s">
        <v>102</v>
      </c>
      <c r="E30" s="70">
        <v>100</v>
      </c>
      <c r="F30" s="71"/>
      <c r="G30" s="72">
        <f>SUM(G32:G33)</f>
        <v>118109189</v>
      </c>
      <c r="H30" s="70">
        <v>100</v>
      </c>
      <c r="I30" s="72">
        <f>SUM(I32:I33)</f>
        <v>34609271</v>
      </c>
      <c r="J30" s="70">
        <v>100</v>
      </c>
      <c r="K30" s="72">
        <f>SUM(K32:K33)</f>
        <v>118109189</v>
      </c>
      <c r="L30" s="70">
        <v>25</v>
      </c>
      <c r="M30" s="72">
        <f>SUM(M32:M33)</f>
        <v>20600000</v>
      </c>
      <c r="N30" s="70">
        <v>25</v>
      </c>
      <c r="O30" s="72">
        <f>SUM(O32:O33)</f>
        <v>16551938</v>
      </c>
      <c r="P30" s="87">
        <v>25</v>
      </c>
      <c r="Q30" s="72">
        <f>SUM(Q32:Q33)</f>
        <v>32354610</v>
      </c>
      <c r="R30" s="70">
        <v>25</v>
      </c>
      <c r="S30" s="72">
        <f>SUM(S32:S33)</f>
        <v>24069053</v>
      </c>
      <c r="T30" s="74">
        <f>SUM(L30,N30,P30,R30)</f>
        <v>100</v>
      </c>
      <c r="U30" s="74">
        <f>T30/J30*100</f>
        <v>100</v>
      </c>
      <c r="V30" s="76" t="s">
        <v>49</v>
      </c>
      <c r="W30" s="77">
        <f>M30+O30+Q30+S30</f>
        <v>93575601</v>
      </c>
      <c r="X30" s="78">
        <f>W30/K30*100</f>
        <v>79.228044652816976</v>
      </c>
      <c r="Y30" s="76" t="s">
        <v>49</v>
      </c>
      <c r="Z30" s="74">
        <f>H30+T30</f>
        <v>200</v>
      </c>
      <c r="AA30" s="77">
        <f>I30+W30</f>
        <v>128184872</v>
      </c>
      <c r="AB30" s="78">
        <f>Z30/E30*100</f>
        <v>200</v>
      </c>
      <c r="AC30" s="76" t="s">
        <v>49</v>
      </c>
      <c r="AD30" s="78">
        <f>AA30/G30*100</f>
        <v>108.53082057823629</v>
      </c>
      <c r="AE30" s="11"/>
      <c r="AH30" s="13"/>
      <c r="AI30" s="50">
        <f t="shared" si="8"/>
        <v>0</v>
      </c>
      <c r="AJ30" s="2"/>
    </row>
    <row r="31" spans="1:43" s="34" customFormat="1" ht="80.25" customHeight="1" x14ac:dyDescent="0.2">
      <c r="A31" s="85"/>
      <c r="B31" s="68"/>
      <c r="C31" s="65" t="s">
        <v>123</v>
      </c>
      <c r="D31" s="86" t="s">
        <v>124</v>
      </c>
      <c r="E31" s="87">
        <v>0</v>
      </c>
      <c r="F31" s="88" t="s">
        <v>100</v>
      </c>
      <c r="G31" s="98">
        <v>0</v>
      </c>
      <c r="H31" s="87">
        <v>0</v>
      </c>
      <c r="I31" s="99">
        <v>0</v>
      </c>
      <c r="J31" s="87">
        <v>0</v>
      </c>
      <c r="K31" s="99">
        <v>0</v>
      </c>
      <c r="L31" s="87">
        <v>0</v>
      </c>
      <c r="M31" s="99">
        <v>0</v>
      </c>
      <c r="N31" s="87">
        <v>0</v>
      </c>
      <c r="O31" s="99">
        <v>0</v>
      </c>
      <c r="P31" s="87">
        <v>0</v>
      </c>
      <c r="Q31" s="89">
        <f>AI31</f>
        <v>0</v>
      </c>
      <c r="R31" s="87">
        <v>0</v>
      </c>
      <c r="S31" s="89">
        <f>AQ31-Q31-O31-M31</f>
        <v>0</v>
      </c>
      <c r="T31" s="90">
        <f t="shared" ref="T31" si="15">SUM(L31,N31,P31,R31)</f>
        <v>0</v>
      </c>
      <c r="U31" s="90">
        <f>IFERROR(T31/J31*100,0)</f>
        <v>0</v>
      </c>
      <c r="V31" s="91" t="s">
        <v>49</v>
      </c>
      <c r="W31" s="92">
        <f t="shared" ref="W31" si="16">M31+O31+Q31+S31</f>
        <v>0</v>
      </c>
      <c r="X31" s="84">
        <f>IFERROR(W31/K31*100,0)</f>
        <v>0</v>
      </c>
      <c r="Y31" s="91" t="s">
        <v>49</v>
      </c>
      <c r="Z31" s="90">
        <f>H31+T31</f>
        <v>0</v>
      </c>
      <c r="AA31" s="92">
        <f t="shared" ref="AA31" si="17">I31+W31</f>
        <v>0</v>
      </c>
      <c r="AB31" s="84">
        <f>IFERROR(Z31/E31*100,0)</f>
        <v>0</v>
      </c>
      <c r="AC31" s="91" t="s">
        <v>49</v>
      </c>
      <c r="AD31" s="84">
        <f>IFERROR(AA31/G31*100,)</f>
        <v>0</v>
      </c>
      <c r="AE31" s="33"/>
      <c r="AG31" s="51">
        <f>K31</f>
        <v>0</v>
      </c>
      <c r="AH31" s="13">
        <f>M31+O31+Q31+S31</f>
        <v>0</v>
      </c>
      <c r="AI31" s="50">
        <f t="shared" si="8"/>
        <v>0</v>
      </c>
      <c r="AJ31" s="56">
        <v>0</v>
      </c>
      <c r="AQ31" s="34">
        <v>0</v>
      </c>
    </row>
    <row r="32" spans="1:43" ht="135" x14ac:dyDescent="0.2">
      <c r="A32" s="85"/>
      <c r="B32" s="68"/>
      <c r="C32" s="65" t="s">
        <v>71</v>
      </c>
      <c r="D32" s="86" t="s">
        <v>146</v>
      </c>
      <c r="E32" s="87">
        <v>12</v>
      </c>
      <c r="F32" s="88" t="s">
        <v>100</v>
      </c>
      <c r="G32" s="89">
        <v>50765689</v>
      </c>
      <c r="H32" s="87">
        <v>12</v>
      </c>
      <c r="I32" s="89">
        <v>32859271</v>
      </c>
      <c r="J32" s="87">
        <v>12</v>
      </c>
      <c r="K32" s="89">
        <v>50765689</v>
      </c>
      <c r="L32" s="87">
        <v>3</v>
      </c>
      <c r="M32" s="89">
        <v>7100000</v>
      </c>
      <c r="N32" s="87">
        <v>3</v>
      </c>
      <c r="O32" s="89">
        <f>9801938-M32</f>
        <v>2701938</v>
      </c>
      <c r="P32" s="87">
        <v>3</v>
      </c>
      <c r="Q32" s="89">
        <f>AI32</f>
        <v>22102110</v>
      </c>
      <c r="R32" s="87">
        <v>3</v>
      </c>
      <c r="S32" s="89">
        <f>AQ32-Q32-O32-M32</f>
        <v>1839653</v>
      </c>
      <c r="T32" s="90">
        <f>SUM(L32,N32,P32,R32)</f>
        <v>12</v>
      </c>
      <c r="U32" s="90">
        <f>T32/J32*100</f>
        <v>100</v>
      </c>
      <c r="V32" s="91" t="s">
        <v>49</v>
      </c>
      <c r="W32" s="92">
        <f>M32+O32+Q32+S32</f>
        <v>33743701</v>
      </c>
      <c r="X32" s="84">
        <f>W32/K32*100</f>
        <v>66.469502659562053</v>
      </c>
      <c r="Y32" s="91" t="s">
        <v>49</v>
      </c>
      <c r="Z32" s="90">
        <f t="shared" ref="Z32:Z38" si="18">H32+T32</f>
        <v>24</v>
      </c>
      <c r="AA32" s="92">
        <f t="shared" ref="AA32:AA38" si="19">I32+W32</f>
        <v>66602972</v>
      </c>
      <c r="AB32" s="84">
        <f t="shared" ref="AB32:AB38" si="20">Z32/E32*100</f>
        <v>200</v>
      </c>
      <c r="AC32" s="91" t="s">
        <v>49</v>
      </c>
      <c r="AD32" s="84">
        <f t="shared" ref="AD32:AD38" si="21">AA32/G32*100</f>
        <v>131.19682468999878</v>
      </c>
      <c r="AE32" s="11"/>
      <c r="AG32" s="51">
        <f>K32</f>
        <v>50765689</v>
      </c>
      <c r="AH32" s="13">
        <f>M32+O32+Q32+S32</f>
        <v>33743701</v>
      </c>
      <c r="AI32" s="50">
        <f t="shared" si="8"/>
        <v>22102110</v>
      </c>
      <c r="AJ32" s="56">
        <v>22102110</v>
      </c>
      <c r="AQ32" s="60">
        <v>33743701</v>
      </c>
    </row>
    <row r="33" spans="1:43" ht="120" x14ac:dyDescent="0.2">
      <c r="A33" s="85"/>
      <c r="B33" s="68"/>
      <c r="C33" s="65" t="s">
        <v>72</v>
      </c>
      <c r="D33" s="86" t="s">
        <v>147</v>
      </c>
      <c r="E33" s="87">
        <v>12</v>
      </c>
      <c r="F33" s="88" t="s">
        <v>100</v>
      </c>
      <c r="G33" s="89">
        <v>67343500</v>
      </c>
      <c r="H33" s="87">
        <v>12</v>
      </c>
      <c r="I33" s="89">
        <v>1750000</v>
      </c>
      <c r="J33" s="87">
        <v>12</v>
      </c>
      <c r="K33" s="89">
        <v>67343500</v>
      </c>
      <c r="L33" s="87">
        <v>3</v>
      </c>
      <c r="M33" s="89">
        <f>4500000*3</f>
        <v>13500000</v>
      </c>
      <c r="N33" s="87">
        <v>3</v>
      </c>
      <c r="O33" s="89">
        <f>22550000+4800000-M33</f>
        <v>13850000</v>
      </c>
      <c r="P33" s="87">
        <v>3</v>
      </c>
      <c r="Q33" s="89">
        <f>AI33</f>
        <v>10252500</v>
      </c>
      <c r="R33" s="87">
        <v>3</v>
      </c>
      <c r="S33" s="89">
        <f>AQ33-Q33-O33-M33</f>
        <v>22229400</v>
      </c>
      <c r="T33" s="90">
        <f>SUM(L33,N33,P33,R33)</f>
        <v>12</v>
      </c>
      <c r="U33" s="90">
        <f>T33/J33*100</f>
        <v>100</v>
      </c>
      <c r="V33" s="91" t="s">
        <v>49</v>
      </c>
      <c r="W33" s="92">
        <f>M33+O33+Q33+S33</f>
        <v>59831900</v>
      </c>
      <c r="X33" s="84">
        <f>W33/K33*100</f>
        <v>88.845842583174331</v>
      </c>
      <c r="Y33" s="91" t="s">
        <v>49</v>
      </c>
      <c r="Z33" s="90">
        <f t="shared" si="18"/>
        <v>24</v>
      </c>
      <c r="AA33" s="92">
        <f t="shared" si="19"/>
        <v>61581900</v>
      </c>
      <c r="AB33" s="84">
        <f t="shared" si="20"/>
        <v>200</v>
      </c>
      <c r="AC33" s="91" t="s">
        <v>49</v>
      </c>
      <c r="AD33" s="84">
        <f t="shared" si="21"/>
        <v>91.444460118645452</v>
      </c>
      <c r="AE33" s="11"/>
      <c r="AG33" s="51">
        <f>K33</f>
        <v>67343500</v>
      </c>
      <c r="AH33" s="13">
        <f>M33+O33+Q33+S33</f>
        <v>59831900</v>
      </c>
      <c r="AI33" s="50">
        <f t="shared" si="8"/>
        <v>10252500</v>
      </c>
      <c r="AJ33" s="56">
        <v>10252500</v>
      </c>
      <c r="AQ33" s="60">
        <v>59831900</v>
      </c>
    </row>
    <row r="34" spans="1:43" ht="97.5" customHeight="1" x14ac:dyDescent="0.2">
      <c r="A34" s="85"/>
      <c r="B34" s="68"/>
      <c r="C34" s="81" t="s">
        <v>73</v>
      </c>
      <c r="D34" s="81" t="s">
        <v>102</v>
      </c>
      <c r="E34" s="70">
        <v>100</v>
      </c>
      <c r="F34" s="71"/>
      <c r="G34" s="72">
        <f>SUM(G35:G37)</f>
        <v>466788000</v>
      </c>
      <c r="H34" s="70">
        <v>100</v>
      </c>
      <c r="I34" s="72">
        <f>SUM(I35:I37)</f>
        <v>460119200</v>
      </c>
      <c r="J34" s="70">
        <v>100</v>
      </c>
      <c r="K34" s="72">
        <f>SUM(K35:K37)</f>
        <v>43000000</v>
      </c>
      <c r="L34" s="70">
        <v>25</v>
      </c>
      <c r="M34" s="72">
        <f>SUM(M35:M36)</f>
        <v>7600000</v>
      </c>
      <c r="N34" s="70">
        <v>25</v>
      </c>
      <c r="O34" s="72">
        <f>SUM(O35:O36)</f>
        <v>0</v>
      </c>
      <c r="P34" s="87">
        <v>25</v>
      </c>
      <c r="Q34" s="72">
        <f>SUM(Q35:Q36)</f>
        <v>8450000</v>
      </c>
      <c r="R34" s="70">
        <v>25</v>
      </c>
      <c r="S34" s="72">
        <f>SUM(S35:S36)</f>
        <v>14801600</v>
      </c>
      <c r="T34" s="74">
        <f>SUM(L34,N34,P34,R34)</f>
        <v>100</v>
      </c>
      <c r="U34" s="74">
        <f>T34/J34*100</f>
        <v>100</v>
      </c>
      <c r="V34" s="76" t="s">
        <v>49</v>
      </c>
      <c r="W34" s="77">
        <f>M34+O34+Q34+S34</f>
        <v>30851600</v>
      </c>
      <c r="X34" s="78">
        <f>W34/K34*100</f>
        <v>71.74790697674419</v>
      </c>
      <c r="Y34" s="76" t="s">
        <v>49</v>
      </c>
      <c r="Z34" s="74">
        <f t="shared" si="18"/>
        <v>200</v>
      </c>
      <c r="AA34" s="77">
        <f t="shared" si="19"/>
        <v>490970800</v>
      </c>
      <c r="AB34" s="78">
        <f t="shared" si="20"/>
        <v>200</v>
      </c>
      <c r="AC34" s="76" t="s">
        <v>49</v>
      </c>
      <c r="AD34" s="78">
        <f t="shared" si="21"/>
        <v>105.18068159421408</v>
      </c>
      <c r="AE34" s="11"/>
      <c r="AH34" s="13"/>
      <c r="AI34" s="50">
        <f t="shared" si="8"/>
        <v>0</v>
      </c>
      <c r="AJ34" s="2"/>
    </row>
    <row r="35" spans="1:43" ht="180" x14ac:dyDescent="0.2">
      <c r="A35" s="85"/>
      <c r="B35" s="68"/>
      <c r="C35" s="65" t="s">
        <v>74</v>
      </c>
      <c r="D35" s="86" t="s">
        <v>144</v>
      </c>
      <c r="E35" s="87">
        <v>12</v>
      </c>
      <c r="F35" s="88" t="s">
        <v>143</v>
      </c>
      <c r="G35" s="89">
        <v>30350000</v>
      </c>
      <c r="H35" s="87">
        <v>12</v>
      </c>
      <c r="I35" s="89">
        <v>40666100</v>
      </c>
      <c r="J35" s="87">
        <v>12</v>
      </c>
      <c r="K35" s="89">
        <v>30350000</v>
      </c>
      <c r="L35" s="87">
        <v>3</v>
      </c>
      <c r="M35" s="89">
        <v>4500000</v>
      </c>
      <c r="N35" s="87">
        <v>3</v>
      </c>
      <c r="O35" s="89">
        <v>0</v>
      </c>
      <c r="P35" s="93">
        <v>3</v>
      </c>
      <c r="Q35" s="89">
        <f>AI35</f>
        <v>8450000</v>
      </c>
      <c r="R35" s="87">
        <v>3</v>
      </c>
      <c r="S35" s="89">
        <f>AQ35-Q35-O35-M35</f>
        <v>7801600</v>
      </c>
      <c r="T35" s="90">
        <f>SUM(L35,N35,P35,R35)</f>
        <v>12</v>
      </c>
      <c r="U35" s="90">
        <f>T35/J35*100</f>
        <v>100</v>
      </c>
      <c r="V35" s="91" t="s">
        <v>49</v>
      </c>
      <c r="W35" s="92">
        <f>M35+O35+Q35+S35</f>
        <v>20751600</v>
      </c>
      <c r="X35" s="84">
        <f>W35/K35*100</f>
        <v>68.374299835255357</v>
      </c>
      <c r="Y35" s="91" t="s">
        <v>49</v>
      </c>
      <c r="Z35" s="90">
        <f t="shared" si="18"/>
        <v>24</v>
      </c>
      <c r="AA35" s="92">
        <f t="shared" si="19"/>
        <v>61417700</v>
      </c>
      <c r="AB35" s="84">
        <f t="shared" si="20"/>
        <v>200</v>
      </c>
      <c r="AC35" s="91" t="s">
        <v>49</v>
      </c>
      <c r="AD35" s="84">
        <f t="shared" si="21"/>
        <v>202.36474464579902</v>
      </c>
      <c r="AE35" s="11"/>
      <c r="AG35" s="51">
        <f>K35</f>
        <v>30350000</v>
      </c>
      <c r="AH35" s="13">
        <f>M35+O35+Q35+S35</f>
        <v>20751600</v>
      </c>
      <c r="AI35" s="50">
        <f t="shared" si="8"/>
        <v>8450000</v>
      </c>
      <c r="AJ35" s="56">
        <v>8450000</v>
      </c>
      <c r="AK35" s="49">
        <f>(1500000*9)-AH35</f>
        <v>-7251600</v>
      </c>
      <c r="AQ35" s="63">
        <v>20751600</v>
      </c>
    </row>
    <row r="36" spans="1:43" ht="135" x14ac:dyDescent="0.2">
      <c r="A36" s="85"/>
      <c r="B36" s="68"/>
      <c r="C36" s="65" t="s">
        <v>76</v>
      </c>
      <c r="D36" s="66" t="s">
        <v>145</v>
      </c>
      <c r="E36" s="87">
        <v>12</v>
      </c>
      <c r="F36" s="88" t="s">
        <v>143</v>
      </c>
      <c r="G36" s="89">
        <v>12650000</v>
      </c>
      <c r="H36" s="87">
        <v>12</v>
      </c>
      <c r="I36" s="89">
        <v>9395000</v>
      </c>
      <c r="J36" s="87">
        <v>12</v>
      </c>
      <c r="K36" s="89">
        <v>12650000</v>
      </c>
      <c r="L36" s="87">
        <v>3</v>
      </c>
      <c r="M36" s="89">
        <v>3100000</v>
      </c>
      <c r="N36" s="87">
        <v>3</v>
      </c>
      <c r="O36" s="89">
        <v>0</v>
      </c>
      <c r="P36" s="87">
        <v>3</v>
      </c>
      <c r="Q36" s="89">
        <f>AI36</f>
        <v>0</v>
      </c>
      <c r="R36" s="87">
        <v>3</v>
      </c>
      <c r="S36" s="89">
        <f>AQ36-Q36-O36-M36</f>
        <v>7000000</v>
      </c>
      <c r="T36" s="90">
        <f>SUM(L36,N36,P36,R36)</f>
        <v>12</v>
      </c>
      <c r="U36" s="90">
        <f>T36/J36*100</f>
        <v>100</v>
      </c>
      <c r="V36" s="91"/>
      <c r="W36" s="92">
        <f>M36+O36+Q36+S36</f>
        <v>10100000</v>
      </c>
      <c r="X36" s="84">
        <f>W36/K36*100</f>
        <v>79.841897233201593</v>
      </c>
      <c r="Y36" s="91"/>
      <c r="Z36" s="90">
        <f t="shared" si="18"/>
        <v>24</v>
      </c>
      <c r="AA36" s="92">
        <f t="shared" si="19"/>
        <v>19495000</v>
      </c>
      <c r="AB36" s="84">
        <f t="shared" si="20"/>
        <v>200</v>
      </c>
      <c r="AC36" s="91" t="s">
        <v>49</v>
      </c>
      <c r="AD36" s="84">
        <f t="shared" si="21"/>
        <v>154.11067193675891</v>
      </c>
      <c r="AE36" s="11"/>
      <c r="AG36" s="51">
        <f>K36</f>
        <v>12650000</v>
      </c>
      <c r="AH36" s="13">
        <f>M36+O36+Q36+S36</f>
        <v>10100000</v>
      </c>
      <c r="AI36" s="50">
        <f t="shared" si="8"/>
        <v>0</v>
      </c>
      <c r="AJ36" s="56">
        <v>0</v>
      </c>
      <c r="AQ36" s="63">
        <v>10100000</v>
      </c>
    </row>
    <row r="37" spans="1:43" ht="105" x14ac:dyDescent="0.2">
      <c r="A37" s="85"/>
      <c r="B37" s="68"/>
      <c r="C37" s="65" t="s">
        <v>75</v>
      </c>
      <c r="D37" s="86" t="s">
        <v>142</v>
      </c>
      <c r="E37" s="87">
        <v>12</v>
      </c>
      <c r="F37" s="88" t="s">
        <v>143</v>
      </c>
      <c r="G37" s="89">
        <v>423788000</v>
      </c>
      <c r="H37" s="87">
        <v>12</v>
      </c>
      <c r="I37" s="89">
        <v>410058100</v>
      </c>
      <c r="J37" s="87"/>
      <c r="K37" s="89"/>
      <c r="L37" s="87"/>
      <c r="M37" s="89"/>
      <c r="N37" s="87"/>
      <c r="O37" s="89">
        <v>0</v>
      </c>
      <c r="P37" s="87"/>
      <c r="Q37" s="89">
        <f>AI37</f>
        <v>0</v>
      </c>
      <c r="R37" s="87"/>
      <c r="S37" s="89">
        <f>AQ37-Q37-O37-M37</f>
        <v>0</v>
      </c>
      <c r="T37" s="90"/>
      <c r="U37" s="90"/>
      <c r="V37" s="91"/>
      <c r="W37" s="92"/>
      <c r="X37" s="84"/>
      <c r="Y37" s="91"/>
      <c r="Z37" s="90">
        <f t="shared" si="18"/>
        <v>12</v>
      </c>
      <c r="AA37" s="92">
        <f t="shared" si="19"/>
        <v>410058100</v>
      </c>
      <c r="AB37" s="84">
        <f t="shared" si="20"/>
        <v>100</v>
      </c>
      <c r="AC37" s="91" t="s">
        <v>49</v>
      </c>
      <c r="AD37" s="84">
        <f t="shared" si="21"/>
        <v>96.760196135803753</v>
      </c>
      <c r="AE37" s="11"/>
      <c r="AG37" s="51">
        <f>K37</f>
        <v>0</v>
      </c>
      <c r="AH37" s="13">
        <f>M37+O37+Q37+S37</f>
        <v>0</v>
      </c>
      <c r="AI37" s="50">
        <f t="shared" si="8"/>
        <v>0</v>
      </c>
      <c r="AJ37" s="56">
        <v>0</v>
      </c>
    </row>
    <row r="38" spans="1:43" ht="141.75" x14ac:dyDescent="0.2">
      <c r="A38" s="85"/>
      <c r="B38" s="68"/>
      <c r="C38" s="81" t="s">
        <v>77</v>
      </c>
      <c r="D38" s="69" t="s">
        <v>103</v>
      </c>
      <c r="E38" s="93">
        <v>100</v>
      </c>
      <c r="F38" s="71"/>
      <c r="G38" s="72">
        <f>SUM(G39,G41)</f>
        <v>22279750</v>
      </c>
      <c r="H38" s="93">
        <v>100</v>
      </c>
      <c r="I38" s="72">
        <f>SUM(I39,I41)</f>
        <v>0</v>
      </c>
      <c r="J38" s="93">
        <v>100</v>
      </c>
      <c r="K38" s="72">
        <f>SUM(K39,K41)</f>
        <v>11979750</v>
      </c>
      <c r="L38" s="93">
        <v>25</v>
      </c>
      <c r="M38" s="72">
        <f>SUM(M39,M41)</f>
        <v>0</v>
      </c>
      <c r="N38" s="93">
        <v>25</v>
      </c>
      <c r="O38" s="72">
        <f>SUM(O39,O41)</f>
        <v>0</v>
      </c>
      <c r="P38" s="100">
        <v>25</v>
      </c>
      <c r="Q38" s="72">
        <f>SUM(Q39,Q41)</f>
        <v>2100000</v>
      </c>
      <c r="R38" s="93">
        <v>25</v>
      </c>
      <c r="S38" s="72">
        <f>SUM(S39,S41)</f>
        <v>9399750</v>
      </c>
      <c r="T38" s="74">
        <f>SUM(L38,N38,P38,R38)</f>
        <v>100</v>
      </c>
      <c r="U38" s="74">
        <f>T38/J38*100</f>
        <v>100</v>
      </c>
      <c r="V38" s="76" t="s">
        <v>49</v>
      </c>
      <c r="W38" s="77">
        <f>M38+O38+Q38+S38</f>
        <v>11499750</v>
      </c>
      <c r="X38" s="78">
        <f>W38/K38*100</f>
        <v>95.993238590120839</v>
      </c>
      <c r="Y38" s="76" t="s">
        <v>49</v>
      </c>
      <c r="Z38" s="74">
        <f t="shared" si="18"/>
        <v>200</v>
      </c>
      <c r="AA38" s="77">
        <f t="shared" si="19"/>
        <v>11499750</v>
      </c>
      <c r="AB38" s="78">
        <f t="shared" si="20"/>
        <v>200</v>
      </c>
      <c r="AC38" s="76" t="s">
        <v>49</v>
      </c>
      <c r="AD38" s="78">
        <f t="shared" si="21"/>
        <v>51.615256006014434</v>
      </c>
      <c r="AE38" s="11"/>
      <c r="AH38" s="13"/>
      <c r="AI38" s="50">
        <f t="shared" si="8"/>
        <v>0</v>
      </c>
      <c r="AJ38" s="2"/>
    </row>
    <row r="39" spans="1:43" ht="216.75" customHeight="1" x14ac:dyDescent="0.2">
      <c r="A39" s="85"/>
      <c r="B39" s="68"/>
      <c r="C39" s="81" t="s">
        <v>125</v>
      </c>
      <c r="D39" s="69" t="s">
        <v>126</v>
      </c>
      <c r="E39" s="93">
        <v>100</v>
      </c>
      <c r="F39" s="71" t="s">
        <v>49</v>
      </c>
      <c r="G39" s="72">
        <f>SUM(G40)</f>
        <v>11979750</v>
      </c>
      <c r="H39" s="93">
        <v>100</v>
      </c>
      <c r="I39" s="72">
        <f>SUM(I40)</f>
        <v>0</v>
      </c>
      <c r="J39" s="93">
        <v>100</v>
      </c>
      <c r="K39" s="72">
        <f>SUM(K40)</f>
        <v>11979750</v>
      </c>
      <c r="L39" s="93">
        <v>25</v>
      </c>
      <c r="M39" s="72">
        <f>SUM(M40)</f>
        <v>0</v>
      </c>
      <c r="N39" s="93">
        <v>25</v>
      </c>
      <c r="O39" s="72">
        <f>SUM(O40)</f>
        <v>0</v>
      </c>
      <c r="P39" s="101">
        <v>25</v>
      </c>
      <c r="Q39" s="72">
        <f>SUM(Q40)</f>
        <v>2100000</v>
      </c>
      <c r="R39" s="93">
        <v>25</v>
      </c>
      <c r="S39" s="72">
        <f>SUM(S40)</f>
        <v>9399750</v>
      </c>
      <c r="T39" s="74">
        <f t="shared" ref="T39:T41" si="22">SUM(L39,N39,P39,R39)</f>
        <v>100</v>
      </c>
      <c r="U39" s="74">
        <f t="shared" ref="U39:U40" si="23">T39/J39*100</f>
        <v>100</v>
      </c>
      <c r="V39" s="76" t="s">
        <v>49</v>
      </c>
      <c r="W39" s="77">
        <f t="shared" ref="W39:W41" si="24">M39+O39+Q39+S39</f>
        <v>11499750</v>
      </c>
      <c r="X39" s="78">
        <f t="shared" ref="X39:X40" si="25">W39/K39*100</f>
        <v>95.993238590120839</v>
      </c>
      <c r="Y39" s="76" t="s">
        <v>49</v>
      </c>
      <c r="Z39" s="74">
        <f t="shared" ref="Z39:Z40" si="26">H39+T39</f>
        <v>200</v>
      </c>
      <c r="AA39" s="77">
        <f t="shared" ref="AA39:AA40" si="27">I39+W39</f>
        <v>11499750</v>
      </c>
      <c r="AB39" s="78">
        <f t="shared" ref="AB39:AB40" si="28">Z39/E39*100</f>
        <v>200</v>
      </c>
      <c r="AC39" s="76" t="s">
        <v>49</v>
      </c>
      <c r="AD39" s="78">
        <f t="shared" ref="AD39:AD40" si="29">AA39/G39*100</f>
        <v>95.993238590120839</v>
      </c>
      <c r="AE39" s="11"/>
      <c r="AH39" s="13"/>
      <c r="AI39" s="50">
        <f t="shared" si="8"/>
        <v>0</v>
      </c>
      <c r="AJ39" s="2"/>
    </row>
    <row r="40" spans="1:43" ht="150" x14ac:dyDescent="0.2">
      <c r="A40" s="85"/>
      <c r="B40" s="68"/>
      <c r="C40" s="65" t="s">
        <v>127</v>
      </c>
      <c r="D40" s="86" t="s">
        <v>128</v>
      </c>
      <c r="E40" s="87">
        <v>14</v>
      </c>
      <c r="F40" s="88" t="s">
        <v>100</v>
      </c>
      <c r="G40" s="89">
        <v>11979750</v>
      </c>
      <c r="H40" s="87">
        <v>14</v>
      </c>
      <c r="I40" s="89"/>
      <c r="J40" s="87">
        <v>14</v>
      </c>
      <c r="K40" s="89">
        <v>11979750</v>
      </c>
      <c r="L40" s="87">
        <v>3</v>
      </c>
      <c r="M40" s="89">
        <v>0</v>
      </c>
      <c r="N40" s="87">
        <v>4</v>
      </c>
      <c r="O40" s="89">
        <v>0</v>
      </c>
      <c r="P40" s="101">
        <v>4</v>
      </c>
      <c r="Q40" s="89">
        <f>AI40</f>
        <v>2100000</v>
      </c>
      <c r="R40" s="87">
        <v>3</v>
      </c>
      <c r="S40" s="89">
        <f>AQ40-Q40-O40-M40</f>
        <v>9399750</v>
      </c>
      <c r="T40" s="90">
        <f t="shared" si="22"/>
        <v>14</v>
      </c>
      <c r="U40" s="90">
        <f t="shared" si="23"/>
        <v>100</v>
      </c>
      <c r="V40" s="91" t="s">
        <v>49</v>
      </c>
      <c r="W40" s="92">
        <f t="shared" si="24"/>
        <v>11499750</v>
      </c>
      <c r="X40" s="84">
        <f t="shared" si="25"/>
        <v>95.993238590120839</v>
      </c>
      <c r="Y40" s="91" t="s">
        <v>49</v>
      </c>
      <c r="Z40" s="90">
        <f t="shared" si="26"/>
        <v>28</v>
      </c>
      <c r="AA40" s="92">
        <f t="shared" si="27"/>
        <v>11499750</v>
      </c>
      <c r="AB40" s="84">
        <f t="shared" si="28"/>
        <v>200</v>
      </c>
      <c r="AC40" s="91" t="s">
        <v>49</v>
      </c>
      <c r="AD40" s="84">
        <f t="shared" si="29"/>
        <v>95.993238590120839</v>
      </c>
      <c r="AE40" s="11"/>
      <c r="AG40" s="51">
        <f>K40</f>
        <v>11979750</v>
      </c>
      <c r="AH40" s="13">
        <f>M40+O40+Q40+S40</f>
        <v>11499750</v>
      </c>
      <c r="AI40" s="50">
        <f t="shared" si="8"/>
        <v>2100000</v>
      </c>
      <c r="AJ40" s="56">
        <v>2100000</v>
      </c>
      <c r="AQ40" s="63">
        <v>11499750</v>
      </c>
    </row>
    <row r="41" spans="1:43" ht="146.25" customHeight="1" x14ac:dyDescent="0.2">
      <c r="A41" s="85"/>
      <c r="B41" s="68"/>
      <c r="C41" s="81" t="s">
        <v>78</v>
      </c>
      <c r="D41" s="69" t="s">
        <v>104</v>
      </c>
      <c r="E41" s="93">
        <v>100</v>
      </c>
      <c r="F41" s="71"/>
      <c r="G41" s="72">
        <f>SUM(G42)</f>
        <v>10300000</v>
      </c>
      <c r="H41" s="93">
        <v>100</v>
      </c>
      <c r="I41" s="72">
        <f>SUM(I42)</f>
        <v>0</v>
      </c>
      <c r="J41" s="93">
        <v>0</v>
      </c>
      <c r="K41" s="72">
        <f>SUM(K42)</f>
        <v>0</v>
      </c>
      <c r="L41" s="93">
        <v>0</v>
      </c>
      <c r="M41" s="72">
        <f>SUM(M42)</f>
        <v>0</v>
      </c>
      <c r="N41" s="93">
        <v>0</v>
      </c>
      <c r="O41" s="72">
        <f>SUM(O42)</f>
        <v>0</v>
      </c>
      <c r="P41" s="101">
        <v>0</v>
      </c>
      <c r="Q41" s="72">
        <f>SUM(Q42)</f>
        <v>0</v>
      </c>
      <c r="R41" s="93">
        <v>0</v>
      </c>
      <c r="S41" s="72">
        <f>SUM(S42)</f>
        <v>0</v>
      </c>
      <c r="T41" s="74">
        <f t="shared" si="22"/>
        <v>0</v>
      </c>
      <c r="U41" s="74">
        <f>IFERROR(T41/J41*100,0)</f>
        <v>0</v>
      </c>
      <c r="V41" s="91" t="s">
        <v>49</v>
      </c>
      <c r="W41" s="92">
        <f t="shared" si="24"/>
        <v>0</v>
      </c>
      <c r="X41" s="84">
        <f>IFERROR(W41/K41*100,0)</f>
        <v>0</v>
      </c>
      <c r="Y41" s="91" t="s">
        <v>49</v>
      </c>
      <c r="Z41" s="90">
        <f t="shared" ref="Z41" si="30">H41+T41</f>
        <v>100</v>
      </c>
      <c r="AA41" s="92">
        <f t="shared" ref="AA41" si="31">I41+W41</f>
        <v>0</v>
      </c>
      <c r="AB41" s="84">
        <f t="shared" ref="AB41" si="32">Z41/E41*100</f>
        <v>100</v>
      </c>
      <c r="AC41" s="91" t="s">
        <v>49</v>
      </c>
      <c r="AD41" s="84">
        <f t="shared" ref="AD41" si="33">AA41/G41*100</f>
        <v>0</v>
      </c>
      <c r="AE41" s="11"/>
      <c r="AG41" s="51">
        <f>K41</f>
        <v>0</v>
      </c>
      <c r="AH41" s="13">
        <f>M41+O41+Q41+S41</f>
        <v>0</v>
      </c>
      <c r="AI41" s="50">
        <f t="shared" si="8"/>
        <v>0</v>
      </c>
      <c r="AJ41" s="56">
        <v>0</v>
      </c>
    </row>
    <row r="42" spans="1:43" ht="120" x14ac:dyDescent="0.2">
      <c r="A42" s="85"/>
      <c r="B42" s="68"/>
      <c r="C42" s="65" t="s">
        <v>79</v>
      </c>
      <c r="D42" s="86" t="s">
        <v>141</v>
      </c>
      <c r="E42" s="87">
        <f>J42*3</f>
        <v>0</v>
      </c>
      <c r="F42" s="88" t="s">
        <v>100</v>
      </c>
      <c r="G42" s="89">
        <v>10300000</v>
      </c>
      <c r="H42" s="87">
        <v>100</v>
      </c>
      <c r="I42" s="89">
        <v>0</v>
      </c>
      <c r="J42" s="87"/>
      <c r="K42" s="89"/>
      <c r="L42" s="87"/>
      <c r="M42" s="89"/>
      <c r="N42" s="87"/>
      <c r="O42" s="89">
        <v>0</v>
      </c>
      <c r="P42" s="101"/>
      <c r="Q42" s="89">
        <f>AI42</f>
        <v>0</v>
      </c>
      <c r="R42" s="87"/>
      <c r="S42" s="89">
        <f>AQ42-Q42-O42-M42</f>
        <v>0</v>
      </c>
      <c r="T42" s="90"/>
      <c r="U42" s="90"/>
      <c r="V42" s="91"/>
      <c r="W42" s="92"/>
      <c r="X42" s="84"/>
      <c r="Y42" s="91"/>
      <c r="Z42" s="90">
        <f t="shared" ref="Z42:Z60" si="34">H42+T42</f>
        <v>100</v>
      </c>
      <c r="AA42" s="92">
        <f t="shared" ref="AA42:AA60" si="35">I42+W42</f>
        <v>0</v>
      </c>
      <c r="AB42" s="84" t="e">
        <f t="shared" ref="AB42:AB60" si="36">Z42/E42*100</f>
        <v>#DIV/0!</v>
      </c>
      <c r="AC42" s="91" t="s">
        <v>49</v>
      </c>
      <c r="AD42" s="84">
        <f t="shared" ref="AD42:AD60" si="37">AA42/G42*100</f>
        <v>0</v>
      </c>
      <c r="AE42" s="11"/>
      <c r="AG42" s="51">
        <f>K42</f>
        <v>0</v>
      </c>
      <c r="AH42" s="13">
        <f>M42+O42+Q42+S42</f>
        <v>0</v>
      </c>
      <c r="AI42" s="50">
        <f t="shared" si="8"/>
        <v>0</v>
      </c>
      <c r="AJ42" s="56">
        <v>0</v>
      </c>
    </row>
    <row r="43" spans="1:43" ht="165.75" customHeight="1" x14ac:dyDescent="0.2">
      <c r="A43" s="85"/>
      <c r="B43" s="68"/>
      <c r="C43" s="81" t="s">
        <v>80</v>
      </c>
      <c r="D43" s="69" t="s">
        <v>105</v>
      </c>
      <c r="E43" s="93">
        <v>100</v>
      </c>
      <c r="F43" s="71" t="s">
        <v>49</v>
      </c>
      <c r="G43" s="72">
        <f>G44</f>
        <v>73413300</v>
      </c>
      <c r="H43" s="93">
        <v>100</v>
      </c>
      <c r="I43" s="72">
        <f>I44</f>
        <v>48688500</v>
      </c>
      <c r="J43" s="93">
        <v>100</v>
      </c>
      <c r="K43" s="72">
        <f>K44</f>
        <v>73413300</v>
      </c>
      <c r="L43" s="93">
        <v>25</v>
      </c>
      <c r="M43" s="72">
        <f>M44</f>
        <v>24656100</v>
      </c>
      <c r="N43" s="93">
        <v>25</v>
      </c>
      <c r="O43" s="72">
        <f>O44</f>
        <v>0</v>
      </c>
      <c r="P43" s="87">
        <v>25</v>
      </c>
      <c r="Q43" s="72">
        <f>Q44</f>
        <v>29593900</v>
      </c>
      <c r="R43" s="93">
        <v>25</v>
      </c>
      <c r="S43" s="72">
        <f>S44</f>
        <v>1500000</v>
      </c>
      <c r="T43" s="74">
        <f t="shared" ref="T43:T60" si="38">SUM(L43,N43,P43,R43)</f>
        <v>100</v>
      </c>
      <c r="U43" s="74">
        <f t="shared" ref="U43:U60" si="39">T43/J43*100</f>
        <v>100</v>
      </c>
      <c r="V43" s="76" t="s">
        <v>49</v>
      </c>
      <c r="W43" s="77">
        <f t="shared" ref="W43:W60" si="40">M43+O43+Q43+S43</f>
        <v>55750000</v>
      </c>
      <c r="X43" s="78">
        <f t="shared" ref="X43:X60" si="41">W43/K43*100</f>
        <v>75.939918243696994</v>
      </c>
      <c r="Y43" s="76" t="s">
        <v>49</v>
      </c>
      <c r="Z43" s="74">
        <f t="shared" si="34"/>
        <v>200</v>
      </c>
      <c r="AA43" s="77">
        <f t="shared" si="35"/>
        <v>104438500</v>
      </c>
      <c r="AB43" s="78">
        <f t="shared" si="36"/>
        <v>200</v>
      </c>
      <c r="AC43" s="76" t="s">
        <v>49</v>
      </c>
      <c r="AD43" s="78">
        <f t="shared" si="37"/>
        <v>142.26100720169234</v>
      </c>
      <c r="AE43" s="11"/>
      <c r="AH43" s="13"/>
      <c r="AI43" s="50">
        <f t="shared" si="8"/>
        <v>0</v>
      </c>
      <c r="AJ43" s="2"/>
    </row>
    <row r="44" spans="1:43" ht="189" x14ac:dyDescent="0.2">
      <c r="A44" s="85"/>
      <c r="B44" s="68"/>
      <c r="C44" s="81" t="s">
        <v>81</v>
      </c>
      <c r="D44" s="69" t="s">
        <v>106</v>
      </c>
      <c r="E44" s="93">
        <v>100</v>
      </c>
      <c r="F44" s="71"/>
      <c r="G44" s="72">
        <f>SUM(G45:G47)</f>
        <v>73413300</v>
      </c>
      <c r="H44" s="93">
        <v>100</v>
      </c>
      <c r="I44" s="72">
        <f>SUM(I45:I47)</f>
        <v>48688500</v>
      </c>
      <c r="J44" s="93">
        <v>100</v>
      </c>
      <c r="K44" s="72">
        <f>SUM(K45:K47)</f>
        <v>73413300</v>
      </c>
      <c r="L44" s="93">
        <v>25</v>
      </c>
      <c r="M44" s="72">
        <f>SUM(M45:M47)</f>
        <v>24656100</v>
      </c>
      <c r="N44" s="93">
        <v>25</v>
      </c>
      <c r="O44" s="72">
        <f>SUM(O45:O47)</f>
        <v>0</v>
      </c>
      <c r="P44" s="87">
        <v>25</v>
      </c>
      <c r="Q44" s="72">
        <f>SUM(Q45:Q47)</f>
        <v>29593900</v>
      </c>
      <c r="R44" s="93">
        <v>25</v>
      </c>
      <c r="S44" s="72">
        <f>SUM(S45:S47)</f>
        <v>1500000</v>
      </c>
      <c r="T44" s="74">
        <f t="shared" si="38"/>
        <v>100</v>
      </c>
      <c r="U44" s="74">
        <f t="shared" si="39"/>
        <v>100</v>
      </c>
      <c r="V44" s="76" t="s">
        <v>49</v>
      </c>
      <c r="W44" s="77">
        <f t="shared" si="40"/>
        <v>55750000</v>
      </c>
      <c r="X44" s="78">
        <f t="shared" si="41"/>
        <v>75.939918243696994</v>
      </c>
      <c r="Y44" s="76" t="s">
        <v>49</v>
      </c>
      <c r="Z44" s="74">
        <f t="shared" si="34"/>
        <v>200</v>
      </c>
      <c r="AA44" s="77">
        <f t="shared" si="35"/>
        <v>104438500</v>
      </c>
      <c r="AB44" s="78">
        <f t="shared" si="36"/>
        <v>200</v>
      </c>
      <c r="AC44" s="76" t="s">
        <v>49</v>
      </c>
      <c r="AD44" s="78">
        <f t="shared" si="37"/>
        <v>142.26100720169234</v>
      </c>
      <c r="AE44" s="11"/>
      <c r="AH44" s="13"/>
      <c r="AI44" s="50">
        <f t="shared" si="8"/>
        <v>0</v>
      </c>
      <c r="AJ44" s="2"/>
    </row>
    <row r="45" spans="1:43" ht="150" customHeight="1" x14ac:dyDescent="0.2">
      <c r="A45" s="85"/>
      <c r="B45" s="68"/>
      <c r="C45" s="65" t="s">
        <v>82</v>
      </c>
      <c r="D45" s="86" t="s">
        <v>137</v>
      </c>
      <c r="E45" s="87">
        <v>18</v>
      </c>
      <c r="F45" s="102" t="s">
        <v>140</v>
      </c>
      <c r="G45" s="89">
        <v>25000000</v>
      </c>
      <c r="H45" s="87">
        <v>1</v>
      </c>
      <c r="I45" s="89">
        <v>11933750</v>
      </c>
      <c r="J45" s="87">
        <v>1</v>
      </c>
      <c r="K45" s="89">
        <v>25000000</v>
      </c>
      <c r="L45" s="87">
        <v>1</v>
      </c>
      <c r="M45" s="89">
        <v>24656100</v>
      </c>
      <c r="N45" s="87"/>
      <c r="O45" s="89">
        <v>0</v>
      </c>
      <c r="P45" s="100"/>
      <c r="Q45" s="89">
        <f>AI45</f>
        <v>0</v>
      </c>
      <c r="R45" s="87"/>
      <c r="S45" s="89">
        <f>AQ45-Q45-O45-M45</f>
        <v>0</v>
      </c>
      <c r="T45" s="90">
        <f t="shared" si="38"/>
        <v>1</v>
      </c>
      <c r="U45" s="90">
        <f t="shared" si="39"/>
        <v>100</v>
      </c>
      <c r="V45" s="91" t="s">
        <v>49</v>
      </c>
      <c r="W45" s="92">
        <f t="shared" si="40"/>
        <v>24656100</v>
      </c>
      <c r="X45" s="84">
        <f t="shared" si="41"/>
        <v>98.624399999999994</v>
      </c>
      <c r="Y45" s="91" t="s">
        <v>49</v>
      </c>
      <c r="Z45" s="90">
        <f t="shared" si="34"/>
        <v>2</v>
      </c>
      <c r="AA45" s="92">
        <f t="shared" si="35"/>
        <v>36589850</v>
      </c>
      <c r="AB45" s="84">
        <f t="shared" si="36"/>
        <v>11.111111111111111</v>
      </c>
      <c r="AC45" s="91" t="s">
        <v>49</v>
      </c>
      <c r="AD45" s="84">
        <f t="shared" si="37"/>
        <v>146.35939999999999</v>
      </c>
      <c r="AE45" s="11"/>
      <c r="AG45" s="51">
        <f>K45</f>
        <v>25000000</v>
      </c>
      <c r="AH45" s="13">
        <f>M45+O45+Q45+S45</f>
        <v>24656100</v>
      </c>
      <c r="AI45" s="50">
        <f t="shared" si="8"/>
        <v>0</v>
      </c>
      <c r="AJ45" s="56">
        <v>0</v>
      </c>
      <c r="AQ45" s="63">
        <v>24656100</v>
      </c>
    </row>
    <row r="46" spans="1:43" ht="220.5" customHeight="1" x14ac:dyDescent="0.2">
      <c r="A46" s="85"/>
      <c r="B46" s="68"/>
      <c r="C46" s="65" t="s">
        <v>83</v>
      </c>
      <c r="D46" s="86" t="s">
        <v>138</v>
      </c>
      <c r="E46" s="87">
        <f t="shared" ref="E46:E47" si="42">J46*3</f>
        <v>36</v>
      </c>
      <c r="F46" s="88" t="s">
        <v>48</v>
      </c>
      <c r="G46" s="89">
        <v>45402800</v>
      </c>
      <c r="H46" s="100">
        <v>12</v>
      </c>
      <c r="I46" s="89">
        <v>34754750</v>
      </c>
      <c r="J46" s="100">
        <v>12</v>
      </c>
      <c r="K46" s="89">
        <v>45402800</v>
      </c>
      <c r="L46" s="100">
        <v>0</v>
      </c>
      <c r="M46" s="89">
        <v>0</v>
      </c>
      <c r="N46" s="100">
        <v>3</v>
      </c>
      <c r="O46" s="89">
        <v>0</v>
      </c>
      <c r="P46" s="101">
        <v>6</v>
      </c>
      <c r="Q46" s="89">
        <v>28093900</v>
      </c>
      <c r="R46" s="100">
        <v>3</v>
      </c>
      <c r="S46" s="89">
        <f>AQ46-Q46-O46-M46</f>
        <v>0</v>
      </c>
      <c r="T46" s="90">
        <f t="shared" si="38"/>
        <v>12</v>
      </c>
      <c r="U46" s="90">
        <f t="shared" si="39"/>
        <v>100</v>
      </c>
      <c r="V46" s="91" t="s">
        <v>49</v>
      </c>
      <c r="W46" s="92">
        <f t="shared" si="40"/>
        <v>28093900</v>
      </c>
      <c r="X46" s="84">
        <f t="shared" si="41"/>
        <v>61.877020800479265</v>
      </c>
      <c r="Y46" s="91" t="s">
        <v>49</v>
      </c>
      <c r="Z46" s="90">
        <f t="shared" si="34"/>
        <v>24</v>
      </c>
      <c r="AA46" s="92">
        <f t="shared" si="35"/>
        <v>62848650</v>
      </c>
      <c r="AB46" s="84">
        <f t="shared" si="36"/>
        <v>66.666666666666657</v>
      </c>
      <c r="AC46" s="91" t="s">
        <v>49</v>
      </c>
      <c r="AD46" s="84">
        <f t="shared" si="37"/>
        <v>138.42461257895988</v>
      </c>
      <c r="AE46" s="11"/>
      <c r="AG46" s="51">
        <f>K46</f>
        <v>45402800</v>
      </c>
      <c r="AH46" s="13">
        <f>M46+O46+Q46+S46</f>
        <v>28093900</v>
      </c>
      <c r="AI46" s="50">
        <f t="shared" si="8"/>
        <v>30000000</v>
      </c>
      <c r="AJ46" s="56">
        <v>30000000</v>
      </c>
      <c r="AQ46" s="60">
        <v>28093900</v>
      </c>
    </row>
    <row r="47" spans="1:43" ht="150" x14ac:dyDescent="0.2">
      <c r="A47" s="85"/>
      <c r="B47" s="68"/>
      <c r="C47" s="65" t="s">
        <v>84</v>
      </c>
      <c r="D47" s="86" t="s">
        <v>139</v>
      </c>
      <c r="E47" s="87">
        <f t="shared" si="42"/>
        <v>36</v>
      </c>
      <c r="F47" s="88" t="s">
        <v>100</v>
      </c>
      <c r="G47" s="89">
        <v>3010500</v>
      </c>
      <c r="H47" s="101">
        <v>12</v>
      </c>
      <c r="I47" s="89">
        <v>2000000</v>
      </c>
      <c r="J47" s="101">
        <v>12</v>
      </c>
      <c r="K47" s="89">
        <v>3010500</v>
      </c>
      <c r="L47" s="101">
        <v>0</v>
      </c>
      <c r="M47" s="89">
        <v>0</v>
      </c>
      <c r="N47" s="101">
        <v>3</v>
      </c>
      <c r="O47" s="89">
        <v>0</v>
      </c>
      <c r="P47" s="101">
        <v>6</v>
      </c>
      <c r="Q47" s="89">
        <f>AI47</f>
        <v>1500000</v>
      </c>
      <c r="R47" s="101">
        <v>3</v>
      </c>
      <c r="S47" s="89">
        <f>AQ47-Q47-O47-M47</f>
        <v>1500000</v>
      </c>
      <c r="T47" s="90">
        <f t="shared" si="38"/>
        <v>12</v>
      </c>
      <c r="U47" s="90">
        <f t="shared" si="39"/>
        <v>100</v>
      </c>
      <c r="V47" s="91" t="s">
        <v>49</v>
      </c>
      <c r="W47" s="92">
        <f t="shared" si="40"/>
        <v>3000000</v>
      </c>
      <c r="X47" s="84">
        <f t="shared" si="41"/>
        <v>99.651220727453918</v>
      </c>
      <c r="Y47" s="91" t="s">
        <v>49</v>
      </c>
      <c r="Z47" s="90">
        <f t="shared" si="34"/>
        <v>24</v>
      </c>
      <c r="AA47" s="92">
        <f t="shared" si="35"/>
        <v>5000000</v>
      </c>
      <c r="AB47" s="84">
        <f t="shared" si="36"/>
        <v>66.666666666666657</v>
      </c>
      <c r="AC47" s="91" t="s">
        <v>49</v>
      </c>
      <c r="AD47" s="84">
        <f t="shared" si="37"/>
        <v>166.08536787908986</v>
      </c>
      <c r="AE47" s="11"/>
      <c r="AG47" s="51">
        <f>K47</f>
        <v>3010500</v>
      </c>
      <c r="AH47" s="13">
        <f>M47+O47+Q47+S47</f>
        <v>3000000</v>
      </c>
      <c r="AI47" s="50">
        <f t="shared" si="8"/>
        <v>1500000</v>
      </c>
      <c r="AJ47" s="56">
        <v>1500000</v>
      </c>
      <c r="AQ47" s="60">
        <v>3000000</v>
      </c>
    </row>
    <row r="48" spans="1:43" ht="126" x14ac:dyDescent="0.2">
      <c r="A48" s="85"/>
      <c r="B48" s="68"/>
      <c r="C48" s="81" t="s">
        <v>85</v>
      </c>
      <c r="D48" s="69" t="s">
        <v>107</v>
      </c>
      <c r="E48" s="93"/>
      <c r="F48" s="71"/>
      <c r="G48" s="72">
        <f>G49</f>
        <v>42800000</v>
      </c>
      <c r="H48" s="93">
        <v>100</v>
      </c>
      <c r="I48" s="72">
        <f>I49</f>
        <v>16700000</v>
      </c>
      <c r="J48" s="93">
        <v>100</v>
      </c>
      <c r="K48" s="72">
        <f>K49</f>
        <v>42800000</v>
      </c>
      <c r="L48" s="93">
        <v>25</v>
      </c>
      <c r="M48" s="72">
        <f>M49</f>
        <v>0</v>
      </c>
      <c r="N48" s="93">
        <v>25</v>
      </c>
      <c r="O48" s="72">
        <f>O49</f>
        <v>0</v>
      </c>
      <c r="P48" s="93">
        <v>25</v>
      </c>
      <c r="Q48" s="72">
        <f>Q49</f>
        <v>8250000</v>
      </c>
      <c r="R48" s="93">
        <v>25</v>
      </c>
      <c r="S48" s="72">
        <f>S49</f>
        <v>15750000</v>
      </c>
      <c r="T48" s="74">
        <f t="shared" si="38"/>
        <v>100</v>
      </c>
      <c r="U48" s="74">
        <f t="shared" si="39"/>
        <v>100</v>
      </c>
      <c r="V48" s="76" t="s">
        <v>49</v>
      </c>
      <c r="W48" s="77">
        <f t="shared" si="40"/>
        <v>24000000</v>
      </c>
      <c r="X48" s="78">
        <f t="shared" si="41"/>
        <v>56.074766355140184</v>
      </c>
      <c r="Y48" s="76" t="s">
        <v>49</v>
      </c>
      <c r="Z48" s="74">
        <f t="shared" si="34"/>
        <v>200</v>
      </c>
      <c r="AA48" s="77">
        <f t="shared" si="35"/>
        <v>40700000</v>
      </c>
      <c r="AB48" s="78" t="e">
        <f t="shared" si="36"/>
        <v>#DIV/0!</v>
      </c>
      <c r="AC48" s="76" t="s">
        <v>49</v>
      </c>
      <c r="AD48" s="78">
        <f t="shared" si="37"/>
        <v>95.09345794392523</v>
      </c>
      <c r="AE48" s="11"/>
      <c r="AH48" s="13"/>
      <c r="AI48" s="50">
        <f t="shared" si="8"/>
        <v>0</v>
      </c>
      <c r="AJ48" s="2"/>
    </row>
    <row r="49" spans="1:43" ht="141.75" x14ac:dyDescent="0.2">
      <c r="A49" s="85"/>
      <c r="B49" s="68"/>
      <c r="C49" s="81" t="s">
        <v>86</v>
      </c>
      <c r="D49" s="69" t="s">
        <v>108</v>
      </c>
      <c r="E49" s="93"/>
      <c r="F49" s="71"/>
      <c r="G49" s="72">
        <f>SUM(G50)</f>
        <v>42800000</v>
      </c>
      <c r="H49" s="93">
        <v>100</v>
      </c>
      <c r="I49" s="72">
        <f>SUM(I50)</f>
        <v>16700000</v>
      </c>
      <c r="J49" s="93">
        <v>100</v>
      </c>
      <c r="K49" s="72">
        <f>SUM(K50)</f>
        <v>42800000</v>
      </c>
      <c r="L49" s="93">
        <v>25</v>
      </c>
      <c r="M49" s="72">
        <f>SUM(M50)</f>
        <v>0</v>
      </c>
      <c r="N49" s="93">
        <v>25</v>
      </c>
      <c r="O49" s="72">
        <f>SUM(O50)</f>
        <v>0</v>
      </c>
      <c r="P49" s="93">
        <v>25</v>
      </c>
      <c r="Q49" s="72">
        <f>SUM(Q50)</f>
        <v>8250000</v>
      </c>
      <c r="R49" s="93">
        <v>25</v>
      </c>
      <c r="S49" s="72">
        <f>SUM(S50)</f>
        <v>15750000</v>
      </c>
      <c r="T49" s="74">
        <f t="shared" si="38"/>
        <v>100</v>
      </c>
      <c r="U49" s="74">
        <f t="shared" si="39"/>
        <v>100</v>
      </c>
      <c r="V49" s="76" t="s">
        <v>49</v>
      </c>
      <c r="W49" s="77">
        <f t="shared" si="40"/>
        <v>24000000</v>
      </c>
      <c r="X49" s="78">
        <f t="shared" si="41"/>
        <v>56.074766355140184</v>
      </c>
      <c r="Y49" s="76" t="s">
        <v>49</v>
      </c>
      <c r="Z49" s="74">
        <f t="shared" si="34"/>
        <v>200</v>
      </c>
      <c r="AA49" s="77">
        <f t="shared" si="35"/>
        <v>40700000</v>
      </c>
      <c r="AB49" s="78" t="e">
        <f t="shared" si="36"/>
        <v>#DIV/0!</v>
      </c>
      <c r="AC49" s="76" t="s">
        <v>49</v>
      </c>
      <c r="AD49" s="78">
        <f t="shared" si="37"/>
        <v>95.09345794392523</v>
      </c>
      <c r="AE49" s="11"/>
      <c r="AH49" s="13"/>
      <c r="AI49" s="50">
        <f t="shared" si="8"/>
        <v>0</v>
      </c>
      <c r="AJ49" s="2"/>
    </row>
    <row r="50" spans="1:43" ht="240" x14ac:dyDescent="0.2">
      <c r="A50" s="85"/>
      <c r="B50" s="68"/>
      <c r="C50" s="65" t="s">
        <v>87</v>
      </c>
      <c r="D50" s="86" t="s">
        <v>136</v>
      </c>
      <c r="E50" s="101">
        <f>J50*3</f>
        <v>36</v>
      </c>
      <c r="F50" s="88" t="s">
        <v>100</v>
      </c>
      <c r="G50" s="89">
        <v>42800000</v>
      </c>
      <c r="H50" s="101">
        <v>12</v>
      </c>
      <c r="I50" s="89">
        <v>16700000</v>
      </c>
      <c r="J50" s="101">
        <v>12</v>
      </c>
      <c r="K50" s="89">
        <v>42800000</v>
      </c>
      <c r="L50" s="101">
        <v>3</v>
      </c>
      <c r="M50" s="89">
        <v>0</v>
      </c>
      <c r="N50" s="101">
        <v>3</v>
      </c>
      <c r="O50" s="89">
        <v>0</v>
      </c>
      <c r="P50" s="101">
        <v>3</v>
      </c>
      <c r="Q50" s="89">
        <f>AI50</f>
        <v>8250000</v>
      </c>
      <c r="R50" s="101">
        <v>3</v>
      </c>
      <c r="S50" s="89">
        <f>AQ50-Q50-O50-M50</f>
        <v>15750000</v>
      </c>
      <c r="T50" s="90">
        <f t="shared" si="38"/>
        <v>12</v>
      </c>
      <c r="U50" s="90">
        <f t="shared" si="39"/>
        <v>100</v>
      </c>
      <c r="V50" s="91" t="s">
        <v>49</v>
      </c>
      <c r="W50" s="92">
        <f t="shared" si="40"/>
        <v>24000000</v>
      </c>
      <c r="X50" s="84">
        <f t="shared" si="41"/>
        <v>56.074766355140184</v>
      </c>
      <c r="Y50" s="91" t="s">
        <v>49</v>
      </c>
      <c r="Z50" s="90">
        <f t="shared" si="34"/>
        <v>24</v>
      </c>
      <c r="AA50" s="92">
        <f t="shared" si="35"/>
        <v>40700000</v>
      </c>
      <c r="AB50" s="84">
        <f t="shared" si="36"/>
        <v>66.666666666666657</v>
      </c>
      <c r="AC50" s="91" t="s">
        <v>49</v>
      </c>
      <c r="AD50" s="84">
        <f t="shared" si="37"/>
        <v>95.09345794392523</v>
      </c>
      <c r="AE50" s="11"/>
      <c r="AG50" s="51">
        <f>K50</f>
        <v>42800000</v>
      </c>
      <c r="AH50" s="13">
        <f>M50+O50+Q50+S50</f>
        <v>24000000</v>
      </c>
      <c r="AI50" s="50">
        <f t="shared" si="8"/>
        <v>8250000</v>
      </c>
      <c r="AJ50" s="56">
        <v>8250000</v>
      </c>
      <c r="AQ50" s="63">
        <v>24000000</v>
      </c>
    </row>
    <row r="51" spans="1:43" ht="165" customHeight="1" x14ac:dyDescent="0.2">
      <c r="A51" s="85"/>
      <c r="B51" s="68"/>
      <c r="C51" s="81" t="s">
        <v>88</v>
      </c>
      <c r="D51" s="69" t="s">
        <v>109</v>
      </c>
      <c r="E51" s="93"/>
      <c r="F51" s="71"/>
      <c r="G51" s="72">
        <f>G52</f>
        <v>56600000</v>
      </c>
      <c r="H51" s="93">
        <v>100</v>
      </c>
      <c r="I51" s="72">
        <f>I52</f>
        <v>10075000</v>
      </c>
      <c r="J51" s="93">
        <v>100</v>
      </c>
      <c r="K51" s="72">
        <f>K52</f>
        <v>56600000</v>
      </c>
      <c r="L51" s="93">
        <v>25</v>
      </c>
      <c r="M51" s="72">
        <f>M52</f>
        <v>0</v>
      </c>
      <c r="N51" s="93">
        <v>25</v>
      </c>
      <c r="O51" s="72">
        <f>O52</f>
        <v>1250000</v>
      </c>
      <c r="P51" s="93">
        <v>25</v>
      </c>
      <c r="Q51" s="72">
        <f>Q52</f>
        <v>20000000</v>
      </c>
      <c r="R51" s="93">
        <v>25</v>
      </c>
      <c r="S51" s="72">
        <f>S52</f>
        <v>34887500</v>
      </c>
      <c r="T51" s="74">
        <f t="shared" si="38"/>
        <v>100</v>
      </c>
      <c r="U51" s="74">
        <f t="shared" si="39"/>
        <v>100</v>
      </c>
      <c r="V51" s="76" t="s">
        <v>49</v>
      </c>
      <c r="W51" s="77">
        <f t="shared" si="40"/>
        <v>56137500</v>
      </c>
      <c r="X51" s="78">
        <f t="shared" si="41"/>
        <v>99.182862190812727</v>
      </c>
      <c r="Y51" s="76" t="s">
        <v>49</v>
      </c>
      <c r="Z51" s="74">
        <f t="shared" si="34"/>
        <v>200</v>
      </c>
      <c r="AA51" s="77">
        <f t="shared" si="35"/>
        <v>66212500</v>
      </c>
      <c r="AB51" s="78" t="e">
        <f t="shared" si="36"/>
        <v>#DIV/0!</v>
      </c>
      <c r="AC51" s="76" t="s">
        <v>49</v>
      </c>
      <c r="AD51" s="78">
        <f t="shared" si="37"/>
        <v>116.9832155477032</v>
      </c>
      <c r="AE51" s="11"/>
      <c r="AH51" s="13"/>
      <c r="AI51" s="50">
        <f t="shared" si="8"/>
        <v>0</v>
      </c>
      <c r="AJ51" s="2"/>
    </row>
    <row r="52" spans="1:43" ht="220.5" x14ac:dyDescent="0.2">
      <c r="A52" s="85"/>
      <c r="B52" s="68"/>
      <c r="C52" s="81" t="s">
        <v>89</v>
      </c>
      <c r="D52" s="69" t="s">
        <v>110</v>
      </c>
      <c r="E52" s="93"/>
      <c r="F52" s="71"/>
      <c r="G52" s="72">
        <f>SUM(G53:G54)</f>
        <v>56600000</v>
      </c>
      <c r="H52" s="93">
        <v>100</v>
      </c>
      <c r="I52" s="72">
        <f>SUM(I53:I54)</f>
        <v>10075000</v>
      </c>
      <c r="J52" s="93">
        <v>100</v>
      </c>
      <c r="K52" s="72">
        <f>SUM(K53:K54)</f>
        <v>56600000</v>
      </c>
      <c r="L52" s="93">
        <v>25</v>
      </c>
      <c r="M52" s="72">
        <f>SUM(M53:M54)</f>
        <v>0</v>
      </c>
      <c r="N52" s="93">
        <v>25</v>
      </c>
      <c r="O52" s="72">
        <f>SUM(O53:O54)</f>
        <v>1250000</v>
      </c>
      <c r="P52" s="93">
        <v>25</v>
      </c>
      <c r="Q52" s="72">
        <f>SUM(Q53:Q54)</f>
        <v>20000000</v>
      </c>
      <c r="R52" s="93">
        <v>25</v>
      </c>
      <c r="S52" s="72">
        <f>SUM(S53:S54)</f>
        <v>34887500</v>
      </c>
      <c r="T52" s="74">
        <f t="shared" si="38"/>
        <v>100</v>
      </c>
      <c r="U52" s="74">
        <f t="shared" si="39"/>
        <v>100</v>
      </c>
      <c r="V52" s="76" t="s">
        <v>49</v>
      </c>
      <c r="W52" s="77">
        <f t="shared" si="40"/>
        <v>56137500</v>
      </c>
      <c r="X52" s="78">
        <f t="shared" si="41"/>
        <v>99.182862190812727</v>
      </c>
      <c r="Y52" s="76" t="s">
        <v>49</v>
      </c>
      <c r="Z52" s="74">
        <f t="shared" si="34"/>
        <v>200</v>
      </c>
      <c r="AA52" s="77">
        <f t="shared" si="35"/>
        <v>66212500</v>
      </c>
      <c r="AB52" s="78" t="e">
        <f t="shared" si="36"/>
        <v>#DIV/0!</v>
      </c>
      <c r="AC52" s="76" t="s">
        <v>49</v>
      </c>
      <c r="AD52" s="78">
        <f t="shared" si="37"/>
        <v>116.9832155477032</v>
      </c>
      <c r="AE52" s="11"/>
      <c r="AH52" s="13"/>
      <c r="AI52" s="50">
        <f t="shared" si="8"/>
        <v>0</v>
      </c>
      <c r="AJ52" s="2"/>
    </row>
    <row r="53" spans="1:43" ht="111.75" customHeight="1" x14ac:dyDescent="0.2">
      <c r="A53" s="85"/>
      <c r="B53" s="68"/>
      <c r="C53" s="86" t="s">
        <v>90</v>
      </c>
      <c r="D53" s="103" t="s">
        <v>133</v>
      </c>
      <c r="E53" s="101">
        <v>300</v>
      </c>
      <c r="F53" s="88" t="s">
        <v>135</v>
      </c>
      <c r="G53" s="89">
        <v>51350000</v>
      </c>
      <c r="H53" s="101">
        <v>300</v>
      </c>
      <c r="I53" s="89">
        <v>6075000</v>
      </c>
      <c r="J53" s="101">
        <v>300</v>
      </c>
      <c r="K53" s="89">
        <v>51350000</v>
      </c>
      <c r="L53" s="101">
        <v>0</v>
      </c>
      <c r="M53" s="89">
        <v>0</v>
      </c>
      <c r="N53" s="101"/>
      <c r="O53" s="89">
        <v>0</v>
      </c>
      <c r="P53" s="101">
        <v>300</v>
      </c>
      <c r="Q53" s="89">
        <f>AI53</f>
        <v>20000000</v>
      </c>
      <c r="R53" s="101"/>
      <c r="S53" s="89">
        <f>AQ53-Q53-O53-M53</f>
        <v>30887500</v>
      </c>
      <c r="T53" s="90">
        <f t="shared" si="38"/>
        <v>300</v>
      </c>
      <c r="U53" s="90">
        <f t="shared" si="39"/>
        <v>100</v>
      </c>
      <c r="V53" s="91" t="s">
        <v>49</v>
      </c>
      <c r="W53" s="92">
        <f t="shared" si="40"/>
        <v>50887500</v>
      </c>
      <c r="X53" s="84">
        <f t="shared" si="41"/>
        <v>99.099318403115873</v>
      </c>
      <c r="Y53" s="91" t="s">
        <v>49</v>
      </c>
      <c r="Z53" s="90">
        <f t="shared" si="34"/>
        <v>600</v>
      </c>
      <c r="AA53" s="92">
        <f t="shared" si="35"/>
        <v>56962500</v>
      </c>
      <c r="AB53" s="84">
        <f t="shared" si="36"/>
        <v>200</v>
      </c>
      <c r="AC53" s="91" t="s">
        <v>49</v>
      </c>
      <c r="AD53" s="84">
        <f t="shared" si="37"/>
        <v>110.92989289191821</v>
      </c>
      <c r="AE53" s="11"/>
      <c r="AG53" s="51">
        <f>K53</f>
        <v>51350000</v>
      </c>
      <c r="AH53" s="13">
        <f>M53+O53+Q53+S53</f>
        <v>50887500</v>
      </c>
      <c r="AI53" s="50">
        <f t="shared" si="8"/>
        <v>20000000</v>
      </c>
      <c r="AJ53" s="56">
        <v>20000000</v>
      </c>
      <c r="AQ53" s="63">
        <v>50887500</v>
      </c>
    </row>
    <row r="54" spans="1:43" ht="90" x14ac:dyDescent="0.2">
      <c r="A54" s="85"/>
      <c r="B54" s="68"/>
      <c r="C54" s="65" t="s">
        <v>91</v>
      </c>
      <c r="D54" s="86" t="s">
        <v>134</v>
      </c>
      <c r="E54" s="101"/>
      <c r="F54" s="88" t="s">
        <v>48</v>
      </c>
      <c r="G54" s="89">
        <v>5250000</v>
      </c>
      <c r="H54" s="101">
        <v>100</v>
      </c>
      <c r="I54" s="89">
        <v>4000000</v>
      </c>
      <c r="J54" s="101">
        <v>100</v>
      </c>
      <c r="K54" s="89">
        <v>5250000</v>
      </c>
      <c r="L54" s="101">
        <v>25</v>
      </c>
      <c r="M54" s="89">
        <v>0</v>
      </c>
      <c r="N54" s="101">
        <v>25</v>
      </c>
      <c r="O54" s="89">
        <v>1250000</v>
      </c>
      <c r="P54" s="101">
        <v>25</v>
      </c>
      <c r="Q54" s="89"/>
      <c r="R54" s="101">
        <v>25</v>
      </c>
      <c r="S54" s="89">
        <f>AQ54-Q54-O54-M54</f>
        <v>4000000</v>
      </c>
      <c r="T54" s="90">
        <f t="shared" si="38"/>
        <v>100</v>
      </c>
      <c r="U54" s="90">
        <f t="shared" si="39"/>
        <v>100</v>
      </c>
      <c r="V54" s="91" t="s">
        <v>49</v>
      </c>
      <c r="W54" s="92">
        <f t="shared" si="40"/>
        <v>5250000</v>
      </c>
      <c r="X54" s="84">
        <f t="shared" si="41"/>
        <v>100</v>
      </c>
      <c r="Y54" s="91" t="s">
        <v>49</v>
      </c>
      <c r="Z54" s="90">
        <f t="shared" si="34"/>
        <v>200</v>
      </c>
      <c r="AA54" s="92">
        <f t="shared" si="35"/>
        <v>9250000</v>
      </c>
      <c r="AB54" s="84" t="e">
        <f t="shared" si="36"/>
        <v>#DIV/0!</v>
      </c>
      <c r="AC54" s="91" t="s">
        <v>49</v>
      </c>
      <c r="AD54" s="84">
        <f t="shared" si="37"/>
        <v>176.19047619047618</v>
      </c>
      <c r="AE54" s="11"/>
      <c r="AG54" s="51">
        <f>K54</f>
        <v>5250000</v>
      </c>
      <c r="AH54" s="13">
        <f>M54+O54+Q54+S54</f>
        <v>5250000</v>
      </c>
      <c r="AI54" s="50">
        <f t="shared" si="8"/>
        <v>4250000</v>
      </c>
      <c r="AJ54" s="56">
        <v>4250000</v>
      </c>
      <c r="AQ54" s="60">
        <v>5250000</v>
      </c>
    </row>
    <row r="55" spans="1:43" ht="147" customHeight="1" x14ac:dyDescent="0.2">
      <c r="A55" s="85"/>
      <c r="B55" s="68"/>
      <c r="C55" s="81" t="s">
        <v>92</v>
      </c>
      <c r="D55" s="69" t="s">
        <v>111</v>
      </c>
      <c r="E55" s="93"/>
      <c r="F55" s="71"/>
      <c r="G55" s="72">
        <f>G56</f>
        <v>29800000</v>
      </c>
      <c r="H55" s="93">
        <v>100</v>
      </c>
      <c r="I55" s="72">
        <f>I56</f>
        <v>18050000</v>
      </c>
      <c r="J55" s="93">
        <v>100</v>
      </c>
      <c r="K55" s="72">
        <f>K56</f>
        <v>29800000</v>
      </c>
      <c r="L55" s="93">
        <v>25</v>
      </c>
      <c r="M55" s="72">
        <f>M56</f>
        <v>6800000</v>
      </c>
      <c r="N55" s="93">
        <v>25</v>
      </c>
      <c r="O55" s="72">
        <f>O56</f>
        <v>6800000</v>
      </c>
      <c r="P55" s="93">
        <v>25</v>
      </c>
      <c r="Q55" s="72">
        <f>Q56</f>
        <v>0</v>
      </c>
      <c r="R55" s="93">
        <v>25</v>
      </c>
      <c r="S55" s="72">
        <f>S56</f>
        <v>11380000</v>
      </c>
      <c r="T55" s="74">
        <f t="shared" si="38"/>
        <v>100</v>
      </c>
      <c r="U55" s="74">
        <f t="shared" si="39"/>
        <v>100</v>
      </c>
      <c r="V55" s="76" t="s">
        <v>49</v>
      </c>
      <c r="W55" s="77">
        <f t="shared" si="40"/>
        <v>24980000</v>
      </c>
      <c r="X55" s="78">
        <f t="shared" si="41"/>
        <v>83.825503355704697</v>
      </c>
      <c r="Y55" s="76" t="s">
        <v>49</v>
      </c>
      <c r="Z55" s="74">
        <f t="shared" si="34"/>
        <v>200</v>
      </c>
      <c r="AA55" s="77">
        <f t="shared" si="35"/>
        <v>43030000</v>
      </c>
      <c r="AB55" s="78" t="e">
        <f t="shared" si="36"/>
        <v>#DIV/0!</v>
      </c>
      <c r="AC55" s="76" t="s">
        <v>49</v>
      </c>
      <c r="AD55" s="78">
        <f t="shared" si="37"/>
        <v>144.39597315436242</v>
      </c>
      <c r="AE55" s="11"/>
      <c r="AH55" s="13"/>
      <c r="AI55" s="50">
        <f t="shared" si="8"/>
        <v>0</v>
      </c>
      <c r="AJ55" s="2"/>
    </row>
    <row r="56" spans="1:43" ht="177.75" customHeight="1" x14ac:dyDescent="0.2">
      <c r="A56" s="85"/>
      <c r="B56" s="68"/>
      <c r="C56" s="81" t="s">
        <v>93</v>
      </c>
      <c r="D56" s="69" t="s">
        <v>112</v>
      </c>
      <c r="E56" s="93"/>
      <c r="F56" s="71"/>
      <c r="G56" s="72">
        <f>SUM(G57:G60)</f>
        <v>29800000</v>
      </c>
      <c r="H56" s="93">
        <v>100</v>
      </c>
      <c r="I56" s="72">
        <f>SUM(I57:I60)</f>
        <v>18050000</v>
      </c>
      <c r="J56" s="93">
        <v>100</v>
      </c>
      <c r="K56" s="72">
        <f>SUM(K57:K60)</f>
        <v>29800000</v>
      </c>
      <c r="L56" s="93">
        <v>25</v>
      </c>
      <c r="M56" s="72">
        <f>SUM(M57:M60)</f>
        <v>6800000</v>
      </c>
      <c r="N56" s="93">
        <v>25</v>
      </c>
      <c r="O56" s="72">
        <f>SUM(O57:O60)</f>
        <v>6800000</v>
      </c>
      <c r="P56" s="93">
        <v>25</v>
      </c>
      <c r="Q56" s="72">
        <f>SUM(Q57:Q60)</f>
        <v>0</v>
      </c>
      <c r="R56" s="93">
        <v>25</v>
      </c>
      <c r="S56" s="72">
        <f>SUM(S57:S60)</f>
        <v>11380000</v>
      </c>
      <c r="T56" s="74">
        <f t="shared" si="38"/>
        <v>100</v>
      </c>
      <c r="U56" s="74">
        <f t="shared" si="39"/>
        <v>100</v>
      </c>
      <c r="V56" s="76" t="s">
        <v>49</v>
      </c>
      <c r="W56" s="77">
        <f t="shared" si="40"/>
        <v>24980000</v>
      </c>
      <c r="X56" s="78">
        <f t="shared" si="41"/>
        <v>83.825503355704697</v>
      </c>
      <c r="Y56" s="76" t="s">
        <v>49</v>
      </c>
      <c r="Z56" s="74">
        <f t="shared" si="34"/>
        <v>200</v>
      </c>
      <c r="AA56" s="77">
        <f t="shared" si="35"/>
        <v>43030000</v>
      </c>
      <c r="AB56" s="84" t="e">
        <f t="shared" si="36"/>
        <v>#DIV/0!</v>
      </c>
      <c r="AC56" s="76" t="s">
        <v>49</v>
      </c>
      <c r="AD56" s="78">
        <f t="shared" si="37"/>
        <v>144.39597315436242</v>
      </c>
      <c r="AE56" s="11"/>
      <c r="AH56" s="13"/>
      <c r="AI56" s="50">
        <f t="shared" si="8"/>
        <v>0</v>
      </c>
      <c r="AJ56" s="2"/>
    </row>
    <row r="57" spans="1:43" ht="150" x14ac:dyDescent="0.2">
      <c r="A57" s="85"/>
      <c r="B57" s="68"/>
      <c r="C57" s="65" t="s">
        <v>94</v>
      </c>
      <c r="D57" s="86" t="s">
        <v>129</v>
      </c>
      <c r="E57" s="87">
        <f>17*2</f>
        <v>34</v>
      </c>
      <c r="F57" s="88" t="s">
        <v>48</v>
      </c>
      <c r="G57" s="89">
        <v>2500000</v>
      </c>
      <c r="H57" s="87">
        <v>34</v>
      </c>
      <c r="I57" s="89">
        <v>2500000</v>
      </c>
      <c r="J57" s="87">
        <v>34</v>
      </c>
      <c r="K57" s="89">
        <v>2500000</v>
      </c>
      <c r="L57" s="87">
        <v>12</v>
      </c>
      <c r="M57" s="89">
        <v>1250000</v>
      </c>
      <c r="N57" s="87">
        <v>8</v>
      </c>
      <c r="O57" s="89">
        <v>1250000</v>
      </c>
      <c r="P57" s="87">
        <v>8</v>
      </c>
      <c r="Q57" s="89">
        <f>AI57</f>
        <v>0</v>
      </c>
      <c r="R57" s="87">
        <v>6</v>
      </c>
      <c r="S57" s="89">
        <f>AQ57-Q57-O57-M57</f>
        <v>0</v>
      </c>
      <c r="T57" s="90">
        <f t="shared" si="38"/>
        <v>34</v>
      </c>
      <c r="U57" s="90">
        <f t="shared" si="39"/>
        <v>100</v>
      </c>
      <c r="V57" s="91" t="s">
        <v>49</v>
      </c>
      <c r="W57" s="92">
        <f t="shared" si="40"/>
        <v>2500000</v>
      </c>
      <c r="X57" s="84">
        <f t="shared" si="41"/>
        <v>100</v>
      </c>
      <c r="Y57" s="91" t="s">
        <v>49</v>
      </c>
      <c r="Z57" s="90">
        <f t="shared" si="34"/>
        <v>68</v>
      </c>
      <c r="AA57" s="92">
        <f t="shared" si="35"/>
        <v>5000000</v>
      </c>
      <c r="AB57" s="84">
        <f t="shared" si="36"/>
        <v>200</v>
      </c>
      <c r="AC57" s="91" t="s">
        <v>49</v>
      </c>
      <c r="AD57" s="84">
        <f t="shared" si="37"/>
        <v>200</v>
      </c>
      <c r="AE57" s="11"/>
      <c r="AG57" s="51">
        <f>K57</f>
        <v>2500000</v>
      </c>
      <c r="AH57" s="13">
        <f>M57+O57+Q57+S57</f>
        <v>2500000</v>
      </c>
      <c r="AI57" s="50">
        <f t="shared" si="8"/>
        <v>0</v>
      </c>
      <c r="AJ57" s="56">
        <v>0</v>
      </c>
      <c r="AQ57" s="60">
        <v>2500000</v>
      </c>
    </row>
    <row r="58" spans="1:43" ht="135" x14ac:dyDescent="0.2">
      <c r="A58" s="85"/>
      <c r="B58" s="68"/>
      <c r="C58" s="65" t="s">
        <v>118</v>
      </c>
      <c r="D58" s="86" t="s">
        <v>130</v>
      </c>
      <c r="E58" s="87">
        <v>12</v>
      </c>
      <c r="F58" s="88" t="s">
        <v>48</v>
      </c>
      <c r="G58" s="89">
        <v>15350000</v>
      </c>
      <c r="H58" s="87">
        <v>12</v>
      </c>
      <c r="I58" s="89">
        <v>11000000</v>
      </c>
      <c r="J58" s="87">
        <v>12</v>
      </c>
      <c r="K58" s="89">
        <v>15350000</v>
      </c>
      <c r="L58" s="87">
        <v>3</v>
      </c>
      <c r="M58" s="89">
        <v>5550000</v>
      </c>
      <c r="N58" s="87">
        <v>3</v>
      </c>
      <c r="O58" s="89">
        <v>5550000</v>
      </c>
      <c r="P58" s="87">
        <v>3</v>
      </c>
      <c r="Q58" s="89">
        <v>0</v>
      </c>
      <c r="R58" s="87">
        <v>3</v>
      </c>
      <c r="S58" s="89">
        <f>AQ58-Q58-O58-M58</f>
        <v>0</v>
      </c>
      <c r="T58" s="90">
        <f t="shared" si="38"/>
        <v>12</v>
      </c>
      <c r="U58" s="90">
        <f t="shared" si="39"/>
        <v>100</v>
      </c>
      <c r="V58" s="91" t="s">
        <v>49</v>
      </c>
      <c r="W58" s="92">
        <f t="shared" si="40"/>
        <v>11100000</v>
      </c>
      <c r="X58" s="84">
        <f t="shared" si="41"/>
        <v>72.312703583061889</v>
      </c>
      <c r="Y58" s="91" t="s">
        <v>49</v>
      </c>
      <c r="Z58" s="90">
        <f t="shared" si="34"/>
        <v>24</v>
      </c>
      <c r="AA58" s="92">
        <f t="shared" si="35"/>
        <v>22100000</v>
      </c>
      <c r="AB58" s="84">
        <f t="shared" si="36"/>
        <v>200</v>
      </c>
      <c r="AC58" s="91" t="s">
        <v>49</v>
      </c>
      <c r="AD58" s="84">
        <f t="shared" si="37"/>
        <v>143.97394136807819</v>
      </c>
      <c r="AE58" s="11"/>
      <c r="AG58" s="51">
        <f>K58</f>
        <v>15350000</v>
      </c>
      <c r="AH58" s="13">
        <f>M58+O58+Q58+S58</f>
        <v>11100000</v>
      </c>
      <c r="AI58" s="50">
        <f>5550000*2</f>
        <v>11100000</v>
      </c>
      <c r="AJ58" s="56" t="e">
        <v>#REF!</v>
      </c>
      <c r="AQ58" s="60">
        <v>11100000</v>
      </c>
    </row>
    <row r="59" spans="1:43" ht="210" x14ac:dyDescent="0.2">
      <c r="A59" s="85"/>
      <c r="B59" s="68"/>
      <c r="C59" s="65" t="s">
        <v>95</v>
      </c>
      <c r="D59" s="86" t="s">
        <v>131</v>
      </c>
      <c r="E59" s="100">
        <v>17</v>
      </c>
      <c r="F59" s="88" t="s">
        <v>48</v>
      </c>
      <c r="G59" s="89">
        <v>5800000</v>
      </c>
      <c r="H59" s="100">
        <v>17</v>
      </c>
      <c r="I59" s="89">
        <v>1750000</v>
      </c>
      <c r="J59" s="100">
        <v>17</v>
      </c>
      <c r="K59" s="89">
        <v>5800000</v>
      </c>
      <c r="L59" s="100">
        <v>5</v>
      </c>
      <c r="M59" s="89">
        <v>0</v>
      </c>
      <c r="N59" s="100">
        <v>5</v>
      </c>
      <c r="O59" s="89">
        <v>0</v>
      </c>
      <c r="P59" s="100">
        <v>5</v>
      </c>
      <c r="Q59" s="89">
        <f>AI59</f>
        <v>0</v>
      </c>
      <c r="R59" s="100">
        <v>2</v>
      </c>
      <c r="S59" s="89">
        <f>AQ59-Q59-O59-M59</f>
        <v>5500000</v>
      </c>
      <c r="T59" s="90">
        <f t="shared" si="38"/>
        <v>17</v>
      </c>
      <c r="U59" s="90">
        <f t="shared" si="39"/>
        <v>100</v>
      </c>
      <c r="V59" s="91" t="s">
        <v>49</v>
      </c>
      <c r="W59" s="92">
        <f t="shared" si="40"/>
        <v>5500000</v>
      </c>
      <c r="X59" s="84">
        <f t="shared" si="41"/>
        <v>94.827586206896555</v>
      </c>
      <c r="Y59" s="91" t="s">
        <v>49</v>
      </c>
      <c r="Z59" s="90">
        <f t="shared" si="34"/>
        <v>34</v>
      </c>
      <c r="AA59" s="92">
        <f t="shared" si="35"/>
        <v>7250000</v>
      </c>
      <c r="AB59" s="84">
        <f t="shared" si="36"/>
        <v>200</v>
      </c>
      <c r="AC59" s="91" t="s">
        <v>49</v>
      </c>
      <c r="AD59" s="84">
        <f t="shared" si="37"/>
        <v>125</v>
      </c>
      <c r="AE59" s="11"/>
      <c r="AG59" s="51">
        <f>K59</f>
        <v>5800000</v>
      </c>
      <c r="AH59" s="13">
        <f>M59+O59+Q59+S59</f>
        <v>5500000</v>
      </c>
      <c r="AI59" s="50">
        <f t="shared" si="8"/>
        <v>0</v>
      </c>
      <c r="AJ59" s="56">
        <v>0</v>
      </c>
      <c r="AQ59" s="60">
        <v>5500000</v>
      </c>
    </row>
    <row r="60" spans="1:43" ht="105" x14ac:dyDescent="0.2">
      <c r="A60" s="85"/>
      <c r="B60" s="68"/>
      <c r="C60" s="65" t="s">
        <v>96</v>
      </c>
      <c r="D60" s="86" t="s">
        <v>132</v>
      </c>
      <c r="E60" s="101">
        <v>6</v>
      </c>
      <c r="F60" s="88" t="s">
        <v>100</v>
      </c>
      <c r="G60" s="89">
        <v>6150000</v>
      </c>
      <c r="H60" s="101">
        <v>6</v>
      </c>
      <c r="I60" s="89">
        <v>2800000</v>
      </c>
      <c r="J60" s="101">
        <v>6</v>
      </c>
      <c r="K60" s="89">
        <v>6150000</v>
      </c>
      <c r="L60" s="101">
        <v>2</v>
      </c>
      <c r="M60" s="89"/>
      <c r="N60" s="101">
        <v>2</v>
      </c>
      <c r="O60" s="89">
        <v>0</v>
      </c>
      <c r="P60" s="101">
        <v>2</v>
      </c>
      <c r="Q60" s="89">
        <f>AI60</f>
        <v>0</v>
      </c>
      <c r="R60" s="101"/>
      <c r="S60" s="89">
        <f>AQ60-Q60-O60-M60</f>
        <v>5880000</v>
      </c>
      <c r="T60" s="90">
        <f t="shared" si="38"/>
        <v>6</v>
      </c>
      <c r="U60" s="90">
        <f t="shared" si="39"/>
        <v>100</v>
      </c>
      <c r="V60" s="91" t="s">
        <v>49</v>
      </c>
      <c r="W60" s="92">
        <f t="shared" si="40"/>
        <v>5880000</v>
      </c>
      <c r="X60" s="84">
        <f t="shared" si="41"/>
        <v>95.609756097560975</v>
      </c>
      <c r="Y60" s="91" t="s">
        <v>49</v>
      </c>
      <c r="Z60" s="90">
        <f t="shared" si="34"/>
        <v>12</v>
      </c>
      <c r="AA60" s="92">
        <f t="shared" si="35"/>
        <v>8680000</v>
      </c>
      <c r="AB60" s="84">
        <f t="shared" si="36"/>
        <v>200</v>
      </c>
      <c r="AC60" s="91" t="s">
        <v>49</v>
      </c>
      <c r="AD60" s="84">
        <f t="shared" si="37"/>
        <v>141.13821138211381</v>
      </c>
      <c r="AE60" s="11"/>
      <c r="AG60" s="51">
        <f>K60</f>
        <v>6150000</v>
      </c>
      <c r="AH60" s="13">
        <f>M60+O60+Q60+S60</f>
        <v>5880000</v>
      </c>
      <c r="AI60" s="50">
        <f t="shared" si="8"/>
        <v>0</v>
      </c>
      <c r="AJ60" s="56">
        <v>0</v>
      </c>
      <c r="AQ60" s="60">
        <v>5880000</v>
      </c>
    </row>
    <row r="61" spans="1:43" ht="15" x14ac:dyDescent="0.2">
      <c r="A61" s="141" t="s">
        <v>24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59">
        <f>AVERAGE(U14:U60)</f>
        <v>95.555555555555557</v>
      </c>
      <c r="V61" s="24"/>
      <c r="W61" s="22"/>
      <c r="X61" s="157">
        <f>AVERAGE(X14,X38,X43,X48,X51,X55)</f>
        <v>83.738601733916596</v>
      </c>
      <c r="Y61" s="24"/>
      <c r="Z61" s="23"/>
      <c r="AA61" s="23"/>
      <c r="AB61" s="23"/>
      <c r="AC61" s="24"/>
      <c r="AD61" s="25"/>
      <c r="AE61" s="11"/>
      <c r="AI61" s="50" t="e">
        <f t="shared" si="8"/>
        <v>#REF!</v>
      </c>
      <c r="AJ61" s="56" t="e">
        <v>#REF!</v>
      </c>
    </row>
    <row r="62" spans="1:43" ht="15" x14ac:dyDescent="0.2">
      <c r="A62" s="141" t="s">
        <v>25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60" t="str">
        <f>IF(U61&gt;=91,"Sangat Tinggi",IF(U61&gt;=76,"Tinggi",IF(U61&gt;=66,"Sedang",IF(U61&gt;=51,"Rendah",IF(U61&lt;=50.99,"Sangat Rendah")))))</f>
        <v>Sangat Tinggi</v>
      </c>
      <c r="V62" s="24"/>
      <c r="W62" s="26"/>
      <c r="X62" s="158" t="str">
        <f>IF(X61&gt;=91,"Sangat Tinggi",IF(X61&gt;=76,"Tinggi",IF(X61&gt;=66,"Sedang",IF(X61&gt;=51,"Rendah",IF(X61&lt;=50,"Sangat Rendah")))))</f>
        <v>Tinggi</v>
      </c>
      <c r="Y62" s="24"/>
      <c r="Z62" s="27"/>
      <c r="AA62" s="28"/>
      <c r="AB62" s="27"/>
      <c r="AC62" s="24"/>
      <c r="AD62" s="29"/>
      <c r="AE62" s="11"/>
      <c r="AI62" s="50" t="e">
        <f t="shared" si="8"/>
        <v>#REF!</v>
      </c>
      <c r="AJ62" s="56" t="e">
        <v>#REF!</v>
      </c>
    </row>
    <row r="63" spans="1:43" ht="15" x14ac:dyDescent="0.2">
      <c r="A63" s="134" t="s">
        <v>26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1"/>
      <c r="AI63" s="50" t="e">
        <f t="shared" si="8"/>
        <v>#REF!</v>
      </c>
      <c r="AJ63" s="56" t="e">
        <v>#REF!</v>
      </c>
    </row>
    <row r="64" spans="1:43" ht="15" x14ac:dyDescent="0.2">
      <c r="A64" s="134" t="s">
        <v>27</v>
      </c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1"/>
      <c r="AI64" s="50" t="e">
        <f t="shared" si="8"/>
        <v>#REF!</v>
      </c>
      <c r="AJ64" s="56" t="e">
        <v>#REF!</v>
      </c>
    </row>
    <row r="65" spans="1:36" ht="15" x14ac:dyDescent="0.2">
      <c r="A65" s="134" t="s">
        <v>28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1"/>
      <c r="AI65" s="50" t="e">
        <f t="shared" si="8"/>
        <v>#REF!</v>
      </c>
      <c r="AJ65" s="56" t="e">
        <v>#REF!</v>
      </c>
    </row>
    <row r="66" spans="1:36" ht="15" x14ac:dyDescent="0.2">
      <c r="A66" s="134" t="s">
        <v>29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5"/>
      <c r="AI66" s="50">
        <f t="shared" si="8"/>
        <v>0</v>
      </c>
    </row>
    <row r="67" spans="1:36" ht="1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9"/>
      <c r="W67" s="148"/>
      <c r="X67" s="150"/>
      <c r="Y67" s="17"/>
      <c r="Z67" s="16"/>
      <c r="AA67" s="16"/>
      <c r="AB67" s="16"/>
      <c r="AC67" s="17"/>
      <c r="AD67" s="16"/>
      <c r="AI67" s="50">
        <f t="shared" si="8"/>
        <v>0</v>
      </c>
    </row>
    <row r="68" spans="1:36" ht="1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48"/>
      <c r="L68" s="148"/>
      <c r="M68" s="148"/>
      <c r="N68" s="148"/>
      <c r="O68" s="148"/>
      <c r="P68" s="148"/>
      <c r="Q68" s="148"/>
      <c r="R68" s="148"/>
      <c r="S68" s="148"/>
      <c r="T68" s="151" t="s">
        <v>53</v>
      </c>
      <c r="U68" s="151"/>
      <c r="V68" s="151"/>
      <c r="W68" s="151"/>
      <c r="X68" s="151"/>
      <c r="Y68" s="17"/>
      <c r="Z68" s="16"/>
      <c r="AA68" s="104"/>
      <c r="AB68" s="104"/>
      <c r="AC68" s="104"/>
      <c r="AD68" s="104"/>
      <c r="AE68" s="104"/>
      <c r="AI68" s="50">
        <f t="shared" si="8"/>
        <v>0</v>
      </c>
    </row>
    <row r="69" spans="1:36" ht="15.75" x14ac:dyDescent="0.25">
      <c r="A69" s="21"/>
      <c r="B69" s="16"/>
      <c r="C69" s="16"/>
      <c r="D69" s="16"/>
      <c r="E69" s="16"/>
      <c r="F69" s="16"/>
      <c r="G69" s="16"/>
      <c r="H69" s="16"/>
      <c r="I69" s="16"/>
      <c r="J69" s="16"/>
      <c r="K69" s="148"/>
      <c r="L69" s="148"/>
      <c r="M69" s="148"/>
      <c r="N69" s="148"/>
      <c r="O69" s="148"/>
      <c r="P69" s="148"/>
      <c r="Q69" s="148"/>
      <c r="R69" s="148"/>
      <c r="S69" s="148"/>
      <c r="T69" s="151" t="s">
        <v>163</v>
      </c>
      <c r="U69" s="151"/>
      <c r="V69" s="151"/>
      <c r="W69" s="151"/>
      <c r="X69" s="151"/>
      <c r="Y69" s="17"/>
      <c r="Z69" s="16"/>
      <c r="AA69" s="104"/>
      <c r="AB69" s="104"/>
      <c r="AC69" s="104"/>
      <c r="AD69" s="104"/>
      <c r="AE69" s="104"/>
      <c r="AI69" s="50">
        <f t="shared" si="8"/>
        <v>0</v>
      </c>
    </row>
    <row r="70" spans="1:36" ht="15" x14ac:dyDescent="0.2">
      <c r="K70" s="152"/>
      <c r="L70" s="152"/>
      <c r="M70" s="152"/>
      <c r="N70" s="152"/>
      <c r="O70" s="152"/>
      <c r="P70" s="152"/>
      <c r="Q70" s="152"/>
      <c r="R70" s="152"/>
      <c r="S70" s="152"/>
      <c r="T70" s="151" t="s">
        <v>114</v>
      </c>
      <c r="U70" s="151"/>
      <c r="V70" s="151"/>
      <c r="W70" s="151"/>
      <c r="X70" s="151"/>
      <c r="AA70" s="104"/>
      <c r="AB70" s="104"/>
      <c r="AC70" s="104"/>
      <c r="AD70" s="104"/>
      <c r="AE70" s="104"/>
      <c r="AI70" s="50">
        <f t="shared" si="8"/>
        <v>0</v>
      </c>
    </row>
    <row r="71" spans="1:36" ht="15" x14ac:dyDescent="0.2">
      <c r="K71" s="152"/>
      <c r="L71" s="152"/>
      <c r="M71" s="152"/>
      <c r="N71" s="152"/>
      <c r="O71" s="152"/>
      <c r="P71" s="152"/>
      <c r="Q71" s="152"/>
      <c r="R71" s="152"/>
      <c r="S71" s="152"/>
      <c r="T71" s="151"/>
      <c r="U71" s="151"/>
      <c r="V71" s="151"/>
      <c r="W71" s="151"/>
      <c r="X71" s="151"/>
      <c r="AA71" s="104"/>
      <c r="AB71" s="104"/>
      <c r="AC71" s="104"/>
      <c r="AD71" s="104"/>
      <c r="AE71" s="104"/>
      <c r="AI71" s="50">
        <f t="shared" si="8"/>
        <v>0</v>
      </c>
    </row>
    <row r="72" spans="1:36" ht="51" x14ac:dyDescent="0.2">
      <c r="A72" s="18" t="s">
        <v>30</v>
      </c>
      <c r="B72" s="18" t="s">
        <v>31</v>
      </c>
      <c r="C72" s="18" t="s">
        <v>32</v>
      </c>
      <c r="K72" s="152"/>
      <c r="L72" s="152"/>
      <c r="M72" s="152"/>
      <c r="N72" s="152"/>
      <c r="O72" s="152"/>
      <c r="P72" s="152"/>
      <c r="Q72" s="152"/>
      <c r="R72" s="152"/>
      <c r="S72" s="152"/>
      <c r="T72" s="148"/>
      <c r="U72" s="148"/>
      <c r="V72" s="149"/>
      <c r="W72" s="148"/>
      <c r="X72" s="153"/>
      <c r="AA72" s="17"/>
      <c r="AB72" s="16"/>
      <c r="AC72" s="17"/>
      <c r="AD72" s="16"/>
      <c r="AI72" s="50">
        <f t="shared" si="8"/>
        <v>0</v>
      </c>
    </row>
    <row r="73" spans="1:36" ht="25.5" x14ac:dyDescent="0.25">
      <c r="A73" s="19" t="s">
        <v>33</v>
      </c>
      <c r="B73" s="19" t="s">
        <v>34</v>
      </c>
      <c r="C73" s="19" t="s">
        <v>35</v>
      </c>
      <c r="K73" s="152"/>
      <c r="L73" s="152"/>
      <c r="M73" s="152"/>
      <c r="N73" s="152"/>
      <c r="O73" s="152"/>
      <c r="P73" s="152"/>
      <c r="Q73" s="152"/>
      <c r="R73" s="152"/>
      <c r="S73" s="152"/>
      <c r="T73" s="154" t="s">
        <v>115</v>
      </c>
      <c r="U73" s="154"/>
      <c r="V73" s="154"/>
      <c r="W73" s="154"/>
      <c r="X73" s="154"/>
      <c r="AA73" s="105"/>
      <c r="AB73" s="105"/>
      <c r="AC73" s="105"/>
      <c r="AD73" s="105"/>
      <c r="AE73" s="105"/>
      <c r="AI73" s="50">
        <f t="shared" si="8"/>
        <v>0</v>
      </c>
    </row>
    <row r="74" spans="1:36" ht="25.5" x14ac:dyDescent="0.2">
      <c r="A74" s="19" t="s">
        <v>36</v>
      </c>
      <c r="B74" s="19" t="s">
        <v>37</v>
      </c>
      <c r="C74" s="19" t="s">
        <v>38</v>
      </c>
      <c r="K74" s="152"/>
      <c r="L74" s="152"/>
      <c r="M74" s="152"/>
      <c r="N74" s="152"/>
      <c r="O74" s="152"/>
      <c r="P74" s="152"/>
      <c r="Q74" s="152"/>
      <c r="R74" s="152"/>
      <c r="S74" s="152"/>
      <c r="T74" s="155" t="s">
        <v>116</v>
      </c>
      <c r="U74" s="155"/>
      <c r="V74" s="155"/>
      <c r="W74" s="155"/>
      <c r="X74" s="155"/>
      <c r="AA74" s="106"/>
      <c r="AB74" s="106"/>
      <c r="AC74" s="106"/>
      <c r="AD74" s="106"/>
      <c r="AE74" s="106"/>
      <c r="AI74" s="50">
        <f t="shared" si="8"/>
        <v>0</v>
      </c>
    </row>
    <row r="75" spans="1:36" ht="25.5" x14ac:dyDescent="0.2">
      <c r="A75" s="19" t="s">
        <v>39</v>
      </c>
      <c r="B75" s="19" t="s">
        <v>40</v>
      </c>
      <c r="C75" s="19" t="s">
        <v>41</v>
      </c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6"/>
      <c r="W75" s="152"/>
      <c r="X75" s="153"/>
      <c r="AI75" s="50">
        <f t="shared" si="8"/>
        <v>0</v>
      </c>
    </row>
    <row r="76" spans="1:36" ht="25.5" x14ac:dyDescent="0.2">
      <c r="A76" s="19" t="s">
        <v>42</v>
      </c>
      <c r="B76" s="19" t="s">
        <v>43</v>
      </c>
      <c r="C76" s="19" t="s">
        <v>44</v>
      </c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6"/>
      <c r="W76" s="152"/>
      <c r="X76" s="153"/>
      <c r="AI76" s="50">
        <f t="shared" si="8"/>
        <v>0</v>
      </c>
    </row>
    <row r="77" spans="1:36" ht="25.5" x14ac:dyDescent="0.2">
      <c r="A77" s="19" t="s">
        <v>45</v>
      </c>
      <c r="B77" s="20" t="s">
        <v>46</v>
      </c>
      <c r="C77" s="19" t="s">
        <v>47</v>
      </c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6"/>
      <c r="W77" s="152"/>
      <c r="X77" s="153"/>
      <c r="AI77" s="50">
        <f t="shared" si="8"/>
        <v>0</v>
      </c>
    </row>
    <row r="78" spans="1:36" x14ac:dyDescent="0.2"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6"/>
      <c r="W78" s="152"/>
      <c r="X78" s="153"/>
    </row>
    <row r="79" spans="1:36" x14ac:dyDescent="0.2"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6"/>
      <c r="W79" s="152"/>
      <c r="X79" s="153"/>
    </row>
    <row r="80" spans="1:36" x14ac:dyDescent="0.2"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6"/>
      <c r="W80" s="152"/>
      <c r="X80" s="153"/>
    </row>
    <row r="81" spans="11:24" x14ac:dyDescent="0.2"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6"/>
      <c r="W81" s="152"/>
      <c r="X81" s="153"/>
    </row>
    <row r="82" spans="11:24" x14ac:dyDescent="0.2"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6"/>
      <c r="W82" s="152"/>
      <c r="X82" s="153"/>
    </row>
    <row r="83" spans="11:24" x14ac:dyDescent="0.2"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6"/>
      <c r="W83" s="152"/>
      <c r="X83" s="153"/>
    </row>
    <row r="84" spans="11:24" x14ac:dyDescent="0.2"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6"/>
      <c r="W84" s="152"/>
      <c r="X84" s="153"/>
    </row>
    <row r="85" spans="11:24" x14ac:dyDescent="0.2"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6"/>
      <c r="W85" s="152"/>
      <c r="X85" s="153"/>
    </row>
    <row r="86" spans="11:24" x14ac:dyDescent="0.2"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6"/>
      <c r="W86" s="152"/>
      <c r="X86" s="153"/>
    </row>
    <row r="87" spans="11:24" x14ac:dyDescent="0.2"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6"/>
      <c r="W87" s="152"/>
      <c r="X87" s="153"/>
    </row>
    <row r="88" spans="11:24" x14ac:dyDescent="0.2"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6"/>
      <c r="W88" s="152"/>
      <c r="X88" s="153"/>
    </row>
    <row r="89" spans="11:24" x14ac:dyDescent="0.2"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6"/>
      <c r="W89" s="152"/>
      <c r="X89" s="153"/>
    </row>
    <row r="90" spans="11:24" x14ac:dyDescent="0.2"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6"/>
      <c r="W90" s="152"/>
      <c r="X90" s="153"/>
    </row>
    <row r="91" spans="11:24" x14ac:dyDescent="0.2"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6"/>
      <c r="W91" s="152"/>
      <c r="X91" s="153"/>
    </row>
    <row r="92" spans="11:24" x14ac:dyDescent="0.2"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6"/>
      <c r="W92" s="152"/>
      <c r="X92" s="153"/>
    </row>
    <row r="93" spans="11:24" x14ac:dyDescent="0.2"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6"/>
      <c r="W93" s="152"/>
      <c r="X93" s="153"/>
    </row>
    <row r="94" spans="11:24" x14ac:dyDescent="0.2"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6"/>
      <c r="W94" s="152"/>
      <c r="X94" s="153"/>
    </row>
    <row r="95" spans="11:24" x14ac:dyDescent="0.2"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6"/>
      <c r="W95" s="152"/>
      <c r="X95" s="153"/>
    </row>
    <row r="96" spans="11:24" x14ac:dyDescent="0.2"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6"/>
      <c r="W96" s="152"/>
      <c r="X96" s="153"/>
    </row>
    <row r="97" spans="11:24" x14ac:dyDescent="0.2"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6"/>
      <c r="W97" s="152"/>
      <c r="X97" s="153"/>
    </row>
    <row r="98" spans="11:24" x14ac:dyDescent="0.2"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6"/>
      <c r="W98" s="152"/>
      <c r="X98" s="153"/>
    </row>
    <row r="99" spans="11:24" x14ac:dyDescent="0.2"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6"/>
      <c r="W99" s="152"/>
      <c r="X99" s="153"/>
    </row>
    <row r="100" spans="11:24" x14ac:dyDescent="0.2"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6"/>
      <c r="W100" s="152"/>
      <c r="X100" s="153"/>
    </row>
    <row r="101" spans="11:24" x14ac:dyDescent="0.2"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6"/>
      <c r="W101" s="152"/>
      <c r="X101" s="153"/>
    </row>
    <row r="102" spans="11:24" x14ac:dyDescent="0.2"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6"/>
      <c r="W102" s="152"/>
      <c r="X102" s="153"/>
    </row>
    <row r="103" spans="11:24" x14ac:dyDescent="0.2"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6"/>
      <c r="W103" s="152"/>
      <c r="X103" s="153"/>
    </row>
    <row r="104" spans="11:24" x14ac:dyDescent="0.2"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6"/>
      <c r="W104" s="152"/>
      <c r="X104" s="153"/>
    </row>
    <row r="105" spans="11:24" x14ac:dyDescent="0.2"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6"/>
      <c r="W105" s="152"/>
      <c r="X105" s="153"/>
    </row>
    <row r="106" spans="11:24" x14ac:dyDescent="0.2"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6"/>
      <c r="W106" s="152"/>
      <c r="X106" s="153"/>
    </row>
    <row r="107" spans="11:24" x14ac:dyDescent="0.2"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6"/>
      <c r="W107" s="152"/>
      <c r="X107" s="153"/>
    </row>
    <row r="108" spans="11:24" x14ac:dyDescent="0.2"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6"/>
      <c r="W108" s="152"/>
      <c r="X108" s="153"/>
    </row>
    <row r="109" spans="11:24" x14ac:dyDescent="0.2"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6"/>
      <c r="W109" s="152"/>
      <c r="X109" s="153"/>
    </row>
    <row r="110" spans="11:24" x14ac:dyDescent="0.2"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6"/>
      <c r="W110" s="152"/>
      <c r="X110" s="153"/>
    </row>
    <row r="111" spans="11:24" x14ac:dyDescent="0.2"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6"/>
      <c r="W111" s="152"/>
      <c r="X111" s="153"/>
    </row>
    <row r="112" spans="11:24" x14ac:dyDescent="0.2"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6"/>
      <c r="W112" s="152"/>
      <c r="X112" s="153"/>
    </row>
    <row r="113" spans="11:24" x14ac:dyDescent="0.2"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6"/>
      <c r="W113" s="152"/>
      <c r="X113" s="153"/>
    </row>
    <row r="114" spans="11:24" x14ac:dyDescent="0.2"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6"/>
      <c r="W114" s="152"/>
      <c r="X114" s="153"/>
    </row>
    <row r="115" spans="11:24" x14ac:dyDescent="0.2"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6"/>
      <c r="W115" s="152"/>
      <c r="X115" s="153"/>
    </row>
    <row r="116" spans="11:24" x14ac:dyDescent="0.2"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6"/>
      <c r="W116" s="152"/>
      <c r="X116" s="153"/>
    </row>
    <row r="117" spans="11:24" x14ac:dyDescent="0.2"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6"/>
      <c r="W117" s="152"/>
      <c r="X117" s="153"/>
    </row>
    <row r="118" spans="11:24" x14ac:dyDescent="0.2"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6"/>
      <c r="W118" s="152"/>
      <c r="X118" s="153"/>
    </row>
    <row r="119" spans="11:24" x14ac:dyDescent="0.2"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6"/>
      <c r="W119" s="152"/>
      <c r="X119" s="153"/>
    </row>
    <row r="120" spans="11:24" x14ac:dyDescent="0.2"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6"/>
      <c r="W120" s="152"/>
      <c r="X120" s="153"/>
    </row>
    <row r="121" spans="11:24" x14ac:dyDescent="0.2"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6"/>
      <c r="W121" s="152"/>
      <c r="X121" s="153"/>
    </row>
    <row r="122" spans="11:24" x14ac:dyDescent="0.2"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6"/>
      <c r="W122" s="152"/>
      <c r="X122" s="153"/>
    </row>
    <row r="123" spans="11:24" x14ac:dyDescent="0.2"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6"/>
      <c r="W123" s="152"/>
      <c r="X123" s="153"/>
    </row>
    <row r="124" spans="11:24" x14ac:dyDescent="0.2"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6"/>
      <c r="W124" s="152"/>
      <c r="X124" s="153"/>
    </row>
    <row r="125" spans="11:24" x14ac:dyDescent="0.2"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6"/>
      <c r="W125" s="152"/>
      <c r="X125" s="153"/>
    </row>
    <row r="126" spans="11:24" x14ac:dyDescent="0.2"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6"/>
      <c r="W126" s="152"/>
      <c r="X126" s="153"/>
    </row>
    <row r="127" spans="11:24" x14ac:dyDescent="0.2"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6"/>
      <c r="W127" s="152"/>
      <c r="X127" s="153"/>
    </row>
    <row r="128" spans="11:24" x14ac:dyDescent="0.2"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6"/>
      <c r="W128" s="152"/>
      <c r="X128" s="153"/>
    </row>
    <row r="129" spans="11:24" x14ac:dyDescent="0.2"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6"/>
      <c r="W129" s="152"/>
      <c r="X129" s="153"/>
    </row>
    <row r="130" spans="11:24" x14ac:dyDescent="0.2"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6"/>
      <c r="W130" s="152"/>
      <c r="X130" s="153"/>
    </row>
    <row r="131" spans="11:24" x14ac:dyDescent="0.2"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6"/>
      <c r="W131" s="152"/>
      <c r="X131" s="153"/>
    </row>
    <row r="132" spans="11:24" x14ac:dyDescent="0.2"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6"/>
      <c r="W132" s="152"/>
      <c r="X132" s="153"/>
    </row>
    <row r="133" spans="11:24" x14ac:dyDescent="0.2"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6"/>
      <c r="W133" s="152"/>
      <c r="X133" s="153"/>
    </row>
    <row r="134" spans="11:24" x14ac:dyDescent="0.2"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6"/>
      <c r="W134" s="152"/>
      <c r="X134" s="153"/>
    </row>
    <row r="135" spans="11:24" x14ac:dyDescent="0.2"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6"/>
      <c r="W135" s="152"/>
      <c r="X135" s="153"/>
    </row>
    <row r="136" spans="11:24" x14ac:dyDescent="0.2"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6"/>
      <c r="W136" s="152"/>
      <c r="X136" s="153"/>
    </row>
    <row r="137" spans="11:24" x14ac:dyDescent="0.2"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6"/>
      <c r="W137" s="152"/>
      <c r="X137" s="153"/>
    </row>
    <row r="138" spans="11:24" x14ac:dyDescent="0.2"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6"/>
      <c r="W138" s="152"/>
      <c r="X138" s="153"/>
    </row>
    <row r="139" spans="11:24" x14ac:dyDescent="0.2"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6"/>
      <c r="W139" s="152"/>
      <c r="X139" s="153"/>
    </row>
    <row r="140" spans="11:24" x14ac:dyDescent="0.2"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6"/>
      <c r="W140" s="152"/>
      <c r="X140" s="153"/>
    </row>
    <row r="141" spans="11:24" x14ac:dyDescent="0.2"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6"/>
      <c r="W141" s="152"/>
      <c r="X141" s="153"/>
    </row>
    <row r="142" spans="11:24" x14ac:dyDescent="0.2"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6"/>
      <c r="W142" s="152"/>
      <c r="X142" s="153"/>
    </row>
    <row r="143" spans="11:24" x14ac:dyDescent="0.2"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6"/>
      <c r="W143" s="152"/>
      <c r="X143" s="153"/>
    </row>
    <row r="144" spans="11:24" x14ac:dyDescent="0.2"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6"/>
      <c r="W144" s="152"/>
      <c r="X144" s="153"/>
    </row>
    <row r="145" spans="11:24" x14ac:dyDescent="0.2"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6"/>
      <c r="W145" s="152"/>
      <c r="X145" s="153"/>
    </row>
    <row r="146" spans="11:24" x14ac:dyDescent="0.2"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6"/>
      <c r="W146" s="152"/>
      <c r="X146" s="153"/>
    </row>
    <row r="147" spans="11:24" x14ac:dyDescent="0.2"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6"/>
      <c r="W147" s="152"/>
      <c r="X147" s="153"/>
    </row>
    <row r="148" spans="11:24" x14ac:dyDescent="0.2"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6"/>
      <c r="W148" s="152"/>
      <c r="X148" s="153"/>
    </row>
    <row r="149" spans="11:24" x14ac:dyDescent="0.2"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6"/>
      <c r="W149" s="152"/>
      <c r="X149" s="153"/>
    </row>
    <row r="150" spans="11:24" x14ac:dyDescent="0.2"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6"/>
      <c r="W150" s="152"/>
      <c r="X150" s="153"/>
    </row>
    <row r="151" spans="11:24" x14ac:dyDescent="0.2"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6"/>
      <c r="W151" s="152"/>
      <c r="X151" s="153"/>
    </row>
    <row r="152" spans="11:24" x14ac:dyDescent="0.2"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6"/>
      <c r="W152" s="152"/>
      <c r="X152" s="153"/>
    </row>
    <row r="153" spans="11:24" x14ac:dyDescent="0.2"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6"/>
      <c r="W153" s="152"/>
      <c r="X153" s="153"/>
    </row>
    <row r="154" spans="11:24" x14ac:dyDescent="0.2"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6"/>
      <c r="W154" s="152"/>
      <c r="X154" s="153"/>
    </row>
    <row r="155" spans="11:24" x14ac:dyDescent="0.2"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6"/>
      <c r="W155" s="152"/>
      <c r="X155" s="153"/>
    </row>
    <row r="156" spans="11:24" x14ac:dyDescent="0.2"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6"/>
      <c r="W156" s="152"/>
      <c r="X156" s="153"/>
    </row>
    <row r="157" spans="11:24" x14ac:dyDescent="0.2"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6"/>
      <c r="W157" s="152"/>
      <c r="X157" s="153"/>
    </row>
    <row r="158" spans="11:24" x14ac:dyDescent="0.2"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6"/>
      <c r="W158" s="152"/>
      <c r="X158" s="153"/>
    </row>
    <row r="159" spans="11:24" x14ac:dyDescent="0.2"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6"/>
      <c r="W159" s="152"/>
      <c r="X159" s="153"/>
    </row>
    <row r="160" spans="11:24" x14ac:dyDescent="0.2"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6"/>
      <c r="W160" s="152"/>
      <c r="X160" s="153"/>
    </row>
    <row r="161" spans="11:24" x14ac:dyDescent="0.2"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6"/>
      <c r="W161" s="152"/>
      <c r="X161" s="153"/>
    </row>
    <row r="162" spans="11:24" x14ac:dyDescent="0.2"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6"/>
      <c r="W162" s="152"/>
      <c r="X162" s="153"/>
    </row>
    <row r="163" spans="11:24" x14ac:dyDescent="0.2"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6"/>
      <c r="W163" s="152"/>
      <c r="X163" s="153"/>
    </row>
    <row r="164" spans="11:24" x14ac:dyDescent="0.2"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6"/>
      <c r="W164" s="152"/>
      <c r="X164" s="153"/>
    </row>
    <row r="165" spans="11:24" x14ac:dyDescent="0.2"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6"/>
      <c r="W165" s="152"/>
      <c r="X165" s="153"/>
    </row>
    <row r="166" spans="11:24" x14ac:dyDescent="0.2"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6"/>
      <c r="W166" s="152"/>
      <c r="X166" s="153"/>
    </row>
    <row r="167" spans="11:24" x14ac:dyDescent="0.2"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6"/>
      <c r="W167" s="152"/>
      <c r="X167" s="153"/>
    </row>
    <row r="168" spans="11:24" x14ac:dyDescent="0.2"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6"/>
      <c r="W168" s="152"/>
      <c r="X168" s="153"/>
    </row>
    <row r="169" spans="11:24" x14ac:dyDescent="0.2"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6"/>
      <c r="W169" s="152"/>
      <c r="X169" s="153"/>
    </row>
    <row r="170" spans="11:24" x14ac:dyDescent="0.2"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6"/>
      <c r="W170" s="152"/>
      <c r="X170" s="153"/>
    </row>
    <row r="171" spans="11:24" x14ac:dyDescent="0.2"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6"/>
      <c r="W171" s="152"/>
      <c r="X171" s="153"/>
    </row>
    <row r="172" spans="11:24" x14ac:dyDescent="0.2"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6"/>
      <c r="W172" s="152"/>
      <c r="X172" s="153"/>
    </row>
    <row r="173" spans="11:24" x14ac:dyDescent="0.2"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6"/>
      <c r="W173" s="152"/>
      <c r="X173" s="153"/>
    </row>
    <row r="174" spans="11:24" x14ac:dyDescent="0.2"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6"/>
      <c r="W174" s="152"/>
      <c r="X174" s="153"/>
    </row>
    <row r="175" spans="11:24" x14ac:dyDescent="0.2"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6"/>
      <c r="W175" s="152"/>
      <c r="X175" s="153"/>
    </row>
    <row r="176" spans="11:24" x14ac:dyDescent="0.2"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6"/>
      <c r="W176" s="152"/>
      <c r="X176" s="153"/>
    </row>
    <row r="177" spans="11:24" x14ac:dyDescent="0.2"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6"/>
      <c r="W177" s="152"/>
      <c r="X177" s="153"/>
    </row>
    <row r="178" spans="11:24" x14ac:dyDescent="0.2"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6"/>
      <c r="W178" s="152"/>
      <c r="X178" s="153"/>
    </row>
    <row r="179" spans="11:24" x14ac:dyDescent="0.2"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6"/>
      <c r="W179" s="152"/>
      <c r="X179" s="153"/>
    </row>
    <row r="180" spans="11:24" x14ac:dyDescent="0.2"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6"/>
      <c r="W180" s="152"/>
      <c r="X180" s="153"/>
    </row>
    <row r="181" spans="11:24" x14ac:dyDescent="0.2"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6"/>
      <c r="W181" s="152"/>
      <c r="X181" s="153"/>
    </row>
    <row r="182" spans="11:24" x14ac:dyDescent="0.2"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6"/>
      <c r="W182" s="152"/>
      <c r="X182" s="153"/>
    </row>
    <row r="183" spans="11:24" x14ac:dyDescent="0.2"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6"/>
      <c r="W183" s="152"/>
      <c r="X183" s="153"/>
    </row>
    <row r="184" spans="11:24" x14ac:dyDescent="0.2"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6"/>
      <c r="W184" s="152"/>
      <c r="X184" s="153"/>
    </row>
    <row r="185" spans="11:24" x14ac:dyDescent="0.2"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6"/>
      <c r="W185" s="152"/>
      <c r="X185" s="153"/>
    </row>
    <row r="186" spans="11:24" x14ac:dyDescent="0.2"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6"/>
      <c r="W186" s="152"/>
      <c r="X186" s="153"/>
    </row>
    <row r="187" spans="11:24" x14ac:dyDescent="0.2"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6"/>
      <c r="W187" s="152"/>
      <c r="X187" s="153"/>
    </row>
    <row r="188" spans="11:24" x14ac:dyDescent="0.2"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6"/>
      <c r="W188" s="152"/>
      <c r="X188" s="153"/>
    </row>
    <row r="189" spans="11:24" x14ac:dyDescent="0.2"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6"/>
      <c r="W189" s="152"/>
      <c r="X189" s="153"/>
    </row>
    <row r="190" spans="11:24" x14ac:dyDescent="0.2"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6"/>
      <c r="W190" s="152"/>
      <c r="X190" s="153"/>
    </row>
    <row r="191" spans="11:24" x14ac:dyDescent="0.2"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6"/>
      <c r="W191" s="152"/>
      <c r="X191" s="153"/>
    </row>
    <row r="192" spans="11:24" x14ac:dyDescent="0.2"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6"/>
      <c r="W192" s="152"/>
      <c r="X192" s="153"/>
    </row>
    <row r="193" spans="11:24" x14ac:dyDescent="0.2"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6"/>
      <c r="W193" s="152"/>
      <c r="X193" s="153"/>
    </row>
    <row r="194" spans="11:24" x14ac:dyDescent="0.2"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6"/>
      <c r="W194" s="152"/>
      <c r="X194" s="153"/>
    </row>
    <row r="195" spans="11:24" x14ac:dyDescent="0.2"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6"/>
      <c r="W195" s="152"/>
      <c r="X195" s="153"/>
    </row>
    <row r="196" spans="11:24" x14ac:dyDescent="0.2"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6"/>
      <c r="W196" s="152"/>
      <c r="X196" s="153"/>
    </row>
    <row r="197" spans="11:24" x14ac:dyDescent="0.2"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6"/>
      <c r="W197" s="152"/>
      <c r="X197" s="153"/>
    </row>
    <row r="198" spans="11:24" x14ac:dyDescent="0.2"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6"/>
      <c r="W198" s="152"/>
      <c r="X198" s="153"/>
    </row>
    <row r="199" spans="11:24" x14ac:dyDescent="0.2"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6"/>
      <c r="W199" s="152"/>
      <c r="X199" s="153"/>
    </row>
    <row r="200" spans="11:24" x14ac:dyDescent="0.2"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6"/>
      <c r="W200" s="152"/>
      <c r="X200" s="153"/>
    </row>
    <row r="201" spans="11:24" x14ac:dyDescent="0.2"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6"/>
      <c r="W201" s="152"/>
      <c r="X201" s="153"/>
    </row>
    <row r="202" spans="11:24" x14ac:dyDescent="0.2"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6"/>
      <c r="W202" s="152"/>
      <c r="X202" s="153"/>
    </row>
    <row r="203" spans="11:24" x14ac:dyDescent="0.2"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6"/>
      <c r="W203" s="152"/>
      <c r="X203" s="153"/>
    </row>
    <row r="204" spans="11:24" x14ac:dyDescent="0.2"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6"/>
      <c r="W204" s="152"/>
      <c r="X204" s="153"/>
    </row>
    <row r="205" spans="11:24" x14ac:dyDescent="0.2"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6"/>
      <c r="W205" s="152"/>
      <c r="X205" s="153"/>
    </row>
    <row r="206" spans="11:24" x14ac:dyDescent="0.2"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6"/>
      <c r="W206" s="152"/>
      <c r="X206" s="153"/>
    </row>
    <row r="207" spans="11:24" x14ac:dyDescent="0.2"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6"/>
      <c r="W207" s="152"/>
      <c r="X207" s="153"/>
    </row>
    <row r="208" spans="11:24" x14ac:dyDescent="0.2"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6"/>
      <c r="W208" s="152"/>
      <c r="X208" s="153"/>
    </row>
    <row r="209" spans="11:24" x14ac:dyDescent="0.2"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6"/>
      <c r="W209" s="152"/>
      <c r="X209" s="153"/>
    </row>
    <row r="210" spans="11:24" x14ac:dyDescent="0.2"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6"/>
      <c r="W210" s="152"/>
      <c r="X210" s="153"/>
    </row>
    <row r="211" spans="11:24" x14ac:dyDescent="0.2"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6"/>
      <c r="W211" s="152"/>
      <c r="X211" s="153"/>
    </row>
    <row r="212" spans="11:24" x14ac:dyDescent="0.2"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6"/>
      <c r="W212" s="152"/>
      <c r="X212" s="153"/>
    </row>
    <row r="213" spans="11:24" x14ac:dyDescent="0.2"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6"/>
      <c r="W213" s="152"/>
      <c r="X213" s="153"/>
    </row>
    <row r="214" spans="11:24" x14ac:dyDescent="0.2"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6"/>
      <c r="W214" s="152"/>
      <c r="X214" s="153"/>
    </row>
    <row r="215" spans="11:24" x14ac:dyDescent="0.2"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6"/>
      <c r="W215" s="152"/>
      <c r="X215" s="153"/>
    </row>
    <row r="216" spans="11:24" x14ac:dyDescent="0.2"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6"/>
      <c r="W216" s="152"/>
      <c r="X216" s="153"/>
    </row>
    <row r="217" spans="11:24" x14ac:dyDescent="0.2"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6"/>
      <c r="W217" s="152"/>
      <c r="X217" s="153"/>
    </row>
    <row r="218" spans="11:24" x14ac:dyDescent="0.2"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6"/>
      <c r="W218" s="152"/>
      <c r="X218" s="153"/>
    </row>
    <row r="219" spans="11:24" x14ac:dyDescent="0.2"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6"/>
      <c r="W219" s="152"/>
      <c r="X219" s="153"/>
    </row>
    <row r="220" spans="11:24" x14ac:dyDescent="0.2"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6"/>
      <c r="W220" s="152"/>
      <c r="X220" s="153"/>
    </row>
    <row r="221" spans="11:24" x14ac:dyDescent="0.2"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6"/>
      <c r="W221" s="152"/>
      <c r="X221" s="153"/>
    </row>
    <row r="222" spans="11:24" x14ac:dyDescent="0.2"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6"/>
      <c r="W222" s="152"/>
      <c r="X222" s="153"/>
    </row>
    <row r="223" spans="11:24" x14ac:dyDescent="0.2"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6"/>
      <c r="W223" s="152"/>
      <c r="X223" s="153"/>
    </row>
    <row r="224" spans="11:24" x14ac:dyDescent="0.2"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6"/>
      <c r="W224" s="152"/>
      <c r="X224" s="153"/>
    </row>
    <row r="225" spans="11:24" x14ac:dyDescent="0.2"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6"/>
      <c r="W225" s="152"/>
      <c r="X225" s="153"/>
    </row>
    <row r="226" spans="11:24" x14ac:dyDescent="0.2"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6"/>
      <c r="W226" s="152"/>
      <c r="X226" s="153"/>
    </row>
    <row r="227" spans="11:24" x14ac:dyDescent="0.2"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6"/>
      <c r="W227" s="152"/>
      <c r="X227" s="153"/>
    </row>
    <row r="228" spans="11:24" x14ac:dyDescent="0.2"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6"/>
      <c r="W228" s="152"/>
      <c r="X228" s="153"/>
    </row>
    <row r="229" spans="11:24" x14ac:dyDescent="0.2"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6"/>
      <c r="W229" s="152"/>
      <c r="X229" s="153"/>
    </row>
    <row r="230" spans="11:24" x14ac:dyDescent="0.2"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6"/>
      <c r="W230" s="152"/>
      <c r="X230" s="153"/>
    </row>
    <row r="231" spans="11:24" x14ac:dyDescent="0.2"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6"/>
      <c r="W231" s="152"/>
      <c r="X231" s="153"/>
    </row>
    <row r="232" spans="11:24" x14ac:dyDescent="0.2"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6"/>
      <c r="W232" s="152"/>
      <c r="X232" s="153"/>
    </row>
    <row r="233" spans="11:24" x14ac:dyDescent="0.2"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6"/>
      <c r="W233" s="152"/>
      <c r="X233" s="153"/>
    </row>
    <row r="234" spans="11:24" x14ac:dyDescent="0.2"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6"/>
      <c r="W234" s="152"/>
      <c r="X234" s="153"/>
    </row>
    <row r="235" spans="11:24" x14ac:dyDescent="0.2"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6"/>
      <c r="W235" s="152"/>
      <c r="X235" s="153"/>
    </row>
    <row r="236" spans="11:24" x14ac:dyDescent="0.2"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6"/>
      <c r="W236" s="152"/>
      <c r="X236" s="153"/>
    </row>
    <row r="237" spans="11:24" x14ac:dyDescent="0.2"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6"/>
      <c r="W237" s="152"/>
      <c r="X237" s="153"/>
    </row>
    <row r="238" spans="11:24" x14ac:dyDescent="0.2"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6"/>
      <c r="W238" s="152"/>
      <c r="X238" s="153"/>
    </row>
    <row r="239" spans="11:24" x14ac:dyDescent="0.2"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6"/>
      <c r="W239" s="152"/>
      <c r="X239" s="153"/>
    </row>
    <row r="240" spans="11:24" x14ac:dyDescent="0.2"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6"/>
      <c r="W240" s="152"/>
      <c r="X240" s="153"/>
    </row>
    <row r="241" spans="11:24" x14ac:dyDescent="0.2"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6"/>
      <c r="W241" s="152"/>
      <c r="X241" s="153"/>
    </row>
    <row r="242" spans="11:24" x14ac:dyDescent="0.2"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6"/>
      <c r="W242" s="152"/>
      <c r="X242" s="153"/>
    </row>
    <row r="243" spans="11:24" x14ac:dyDescent="0.2"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6"/>
      <c r="W243" s="152"/>
      <c r="X243" s="153"/>
    </row>
    <row r="244" spans="11:24" x14ac:dyDescent="0.2"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6"/>
      <c r="W244" s="152"/>
      <c r="X244" s="153"/>
    </row>
    <row r="245" spans="11:24" x14ac:dyDescent="0.2"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6"/>
      <c r="W245" s="152"/>
      <c r="X245" s="153"/>
    </row>
    <row r="246" spans="11:24" x14ac:dyDescent="0.2"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6"/>
      <c r="W246" s="152"/>
      <c r="X246" s="153"/>
    </row>
    <row r="247" spans="11:24" x14ac:dyDescent="0.2"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6"/>
      <c r="W247" s="152"/>
      <c r="X247" s="153"/>
    </row>
    <row r="248" spans="11:24" x14ac:dyDescent="0.2"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6"/>
      <c r="W248" s="152"/>
      <c r="X248" s="153"/>
    </row>
    <row r="249" spans="11:24" x14ac:dyDescent="0.2"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6"/>
      <c r="W249" s="152"/>
      <c r="X249" s="153"/>
    </row>
    <row r="250" spans="11:24" x14ac:dyDescent="0.2"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6"/>
      <c r="W250" s="152"/>
      <c r="X250" s="153"/>
    </row>
    <row r="251" spans="11:24" x14ac:dyDescent="0.2"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6"/>
      <c r="W251" s="152"/>
      <c r="X251" s="153"/>
    </row>
    <row r="252" spans="11:24" x14ac:dyDescent="0.2"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6"/>
      <c r="W252" s="152"/>
      <c r="X252" s="153"/>
    </row>
    <row r="253" spans="11:24" x14ac:dyDescent="0.2"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6"/>
      <c r="W253" s="152"/>
      <c r="X253" s="153"/>
    </row>
    <row r="254" spans="11:24" x14ac:dyDescent="0.2"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6"/>
      <c r="W254" s="152"/>
      <c r="X254" s="153"/>
    </row>
    <row r="255" spans="11:24" x14ac:dyDescent="0.2"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6"/>
      <c r="W255" s="152"/>
      <c r="X255" s="153"/>
    </row>
    <row r="256" spans="11:24" x14ac:dyDescent="0.2"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6"/>
      <c r="W256" s="152"/>
      <c r="X256" s="153"/>
    </row>
    <row r="257" spans="11:24" x14ac:dyDescent="0.2"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6"/>
      <c r="W257" s="152"/>
      <c r="X257" s="153"/>
    </row>
    <row r="258" spans="11:24" x14ac:dyDescent="0.2"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6"/>
      <c r="W258" s="152"/>
      <c r="X258" s="153"/>
    </row>
    <row r="259" spans="11:24" x14ac:dyDescent="0.2"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6"/>
      <c r="W259" s="152"/>
      <c r="X259" s="153"/>
    </row>
    <row r="260" spans="11:24" x14ac:dyDescent="0.2"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6"/>
      <c r="W260" s="152"/>
      <c r="X260" s="153"/>
    </row>
    <row r="261" spans="11:24" x14ac:dyDescent="0.2"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6"/>
      <c r="W261" s="152"/>
      <c r="X261" s="153"/>
    </row>
    <row r="262" spans="11:24" x14ac:dyDescent="0.2"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6"/>
      <c r="W262" s="152"/>
      <c r="X262" s="153"/>
    </row>
    <row r="263" spans="11:24" x14ac:dyDescent="0.2"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6"/>
      <c r="W263" s="152"/>
      <c r="X263" s="153"/>
    </row>
    <row r="264" spans="11:24" x14ac:dyDescent="0.2"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6"/>
      <c r="W264" s="152"/>
      <c r="X264" s="153"/>
    </row>
    <row r="265" spans="11:24" x14ac:dyDescent="0.2"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6"/>
      <c r="W265" s="152"/>
      <c r="X265" s="153"/>
    </row>
    <row r="266" spans="11:24" x14ac:dyDescent="0.2"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6"/>
      <c r="W266" s="152"/>
      <c r="X266" s="153"/>
    </row>
    <row r="267" spans="11:24" x14ac:dyDescent="0.2"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6"/>
      <c r="W267" s="152"/>
      <c r="X267" s="153"/>
    </row>
    <row r="268" spans="11:24" x14ac:dyDescent="0.2"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6"/>
      <c r="W268" s="152"/>
      <c r="X268" s="153"/>
    </row>
    <row r="269" spans="11:24" x14ac:dyDescent="0.2"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6"/>
      <c r="W269" s="152"/>
      <c r="X269" s="153"/>
    </row>
    <row r="270" spans="11:24" x14ac:dyDescent="0.2"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6"/>
      <c r="W270" s="152"/>
      <c r="X270" s="153"/>
    </row>
    <row r="271" spans="11:24" x14ac:dyDescent="0.2"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6"/>
      <c r="W271" s="152"/>
      <c r="X271" s="153"/>
    </row>
    <row r="272" spans="11:24" x14ac:dyDescent="0.2"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6"/>
      <c r="W272" s="152"/>
      <c r="X272" s="153"/>
    </row>
    <row r="273" spans="11:24" x14ac:dyDescent="0.2"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6"/>
      <c r="W273" s="152"/>
      <c r="X273" s="153"/>
    </row>
    <row r="274" spans="11:24" x14ac:dyDescent="0.2"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6"/>
      <c r="W274" s="152"/>
      <c r="X274" s="153"/>
    </row>
    <row r="275" spans="11:24" x14ac:dyDescent="0.2"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6"/>
      <c r="W275" s="152"/>
      <c r="X275" s="153"/>
    </row>
    <row r="276" spans="11:24" x14ac:dyDescent="0.2"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6"/>
      <c r="W276" s="152"/>
      <c r="X276" s="153"/>
    </row>
    <row r="277" spans="11:24" x14ac:dyDescent="0.2"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6"/>
      <c r="W277" s="152"/>
      <c r="X277" s="153"/>
    </row>
    <row r="278" spans="11:24" x14ac:dyDescent="0.2"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6"/>
      <c r="W278" s="152"/>
      <c r="X278" s="153"/>
    </row>
    <row r="279" spans="11:24" x14ac:dyDescent="0.2"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6"/>
      <c r="W279" s="152"/>
      <c r="X279" s="153"/>
    </row>
    <row r="280" spans="11:24" x14ac:dyDescent="0.2"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6"/>
      <c r="W280" s="152"/>
      <c r="X280" s="153"/>
    </row>
    <row r="281" spans="11:24" x14ac:dyDescent="0.2"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6"/>
      <c r="W281" s="152"/>
      <c r="X281" s="153"/>
    </row>
    <row r="282" spans="11:24" x14ac:dyDescent="0.2"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6"/>
      <c r="W282" s="152"/>
      <c r="X282" s="153"/>
    </row>
    <row r="283" spans="11:24" x14ac:dyDescent="0.2"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6"/>
      <c r="W283" s="152"/>
      <c r="X283" s="153"/>
    </row>
    <row r="284" spans="11:24" x14ac:dyDescent="0.2"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6"/>
      <c r="W284" s="152"/>
      <c r="X284" s="153"/>
    </row>
    <row r="285" spans="11:24" x14ac:dyDescent="0.2"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6"/>
      <c r="W285" s="152"/>
      <c r="X285" s="153"/>
    </row>
    <row r="286" spans="11:24" x14ac:dyDescent="0.2"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6"/>
      <c r="W286" s="152"/>
      <c r="X286" s="153"/>
    </row>
    <row r="287" spans="11:24" x14ac:dyDescent="0.2"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6"/>
      <c r="W287" s="152"/>
      <c r="X287" s="153"/>
    </row>
    <row r="288" spans="11:24" x14ac:dyDescent="0.2"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6"/>
      <c r="W288" s="152"/>
      <c r="X288" s="153"/>
    </row>
    <row r="289" spans="11:24" x14ac:dyDescent="0.2"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6"/>
      <c r="W289" s="152"/>
      <c r="X289" s="153"/>
    </row>
    <row r="290" spans="11:24" x14ac:dyDescent="0.2"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6"/>
      <c r="W290" s="152"/>
      <c r="X290" s="153"/>
    </row>
    <row r="291" spans="11:24" x14ac:dyDescent="0.2"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6"/>
      <c r="W291" s="152"/>
      <c r="X291" s="153"/>
    </row>
    <row r="292" spans="11:24" x14ac:dyDescent="0.2"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6"/>
      <c r="W292" s="152"/>
      <c r="X292" s="153"/>
    </row>
    <row r="293" spans="11:24" x14ac:dyDescent="0.2"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6"/>
      <c r="W293" s="152"/>
      <c r="X293" s="153"/>
    </row>
    <row r="294" spans="11:24" x14ac:dyDescent="0.2"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6"/>
      <c r="W294" s="152"/>
      <c r="X294" s="153"/>
    </row>
    <row r="295" spans="11:24" x14ac:dyDescent="0.2"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6"/>
      <c r="W295" s="152"/>
      <c r="X295" s="153"/>
    </row>
    <row r="296" spans="11:24" x14ac:dyDescent="0.2"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6"/>
      <c r="W296" s="152"/>
      <c r="X296" s="153"/>
    </row>
    <row r="297" spans="11:24" x14ac:dyDescent="0.2"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6"/>
      <c r="W297" s="152"/>
      <c r="X297" s="153"/>
    </row>
    <row r="298" spans="11:24" x14ac:dyDescent="0.2"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6"/>
      <c r="W298" s="152"/>
      <c r="X298" s="153"/>
    </row>
    <row r="299" spans="11:24" x14ac:dyDescent="0.2"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6"/>
      <c r="W299" s="152"/>
      <c r="X299" s="153"/>
    </row>
    <row r="300" spans="11:24" x14ac:dyDescent="0.2"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6"/>
      <c r="W300" s="152"/>
      <c r="X300" s="153"/>
    </row>
    <row r="301" spans="11:24" x14ac:dyDescent="0.2"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6"/>
      <c r="W301" s="152"/>
      <c r="X301" s="153"/>
    </row>
    <row r="302" spans="11:24" x14ac:dyDescent="0.2"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6"/>
      <c r="W302" s="152"/>
      <c r="X302" s="153"/>
    </row>
    <row r="303" spans="11:24" x14ac:dyDescent="0.2"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6"/>
      <c r="W303" s="152"/>
      <c r="X303" s="153"/>
    </row>
    <row r="304" spans="11:24" x14ac:dyDescent="0.2"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6"/>
      <c r="W304" s="152"/>
      <c r="X304" s="153"/>
    </row>
    <row r="305" spans="11:24" x14ac:dyDescent="0.2"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6"/>
      <c r="W305" s="152"/>
      <c r="X305" s="153"/>
    </row>
    <row r="306" spans="11:24" x14ac:dyDescent="0.2"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6"/>
      <c r="W306" s="152"/>
      <c r="X306" s="153"/>
    </row>
    <row r="307" spans="11:24" x14ac:dyDescent="0.2"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6"/>
      <c r="W307" s="152"/>
      <c r="X307" s="153"/>
    </row>
    <row r="308" spans="11:24" x14ac:dyDescent="0.2"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6"/>
      <c r="W308" s="152"/>
      <c r="X308" s="153"/>
    </row>
    <row r="309" spans="11:24" x14ac:dyDescent="0.2"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6"/>
      <c r="W309" s="152"/>
      <c r="X309" s="153"/>
    </row>
    <row r="310" spans="11:24" x14ac:dyDescent="0.2"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6"/>
      <c r="W310" s="152"/>
      <c r="X310" s="153"/>
    </row>
    <row r="311" spans="11:24" x14ac:dyDescent="0.2"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6"/>
      <c r="W311" s="152"/>
      <c r="X311" s="153"/>
    </row>
    <row r="312" spans="11:24" x14ac:dyDescent="0.2"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6"/>
      <c r="W312" s="152"/>
      <c r="X312" s="153"/>
    </row>
    <row r="313" spans="11:24" x14ac:dyDescent="0.2"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6"/>
      <c r="W313" s="152"/>
      <c r="X313" s="153"/>
    </row>
    <row r="314" spans="11:24" x14ac:dyDescent="0.2"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6"/>
      <c r="W314" s="152"/>
      <c r="X314" s="153"/>
    </row>
    <row r="315" spans="11:24" x14ac:dyDescent="0.2"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6"/>
      <c r="W315" s="152"/>
      <c r="X315" s="153"/>
    </row>
    <row r="316" spans="11:24" x14ac:dyDescent="0.2"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6"/>
      <c r="W316" s="152"/>
      <c r="X316" s="153"/>
    </row>
    <row r="317" spans="11:24" x14ac:dyDescent="0.2"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6"/>
      <c r="W317" s="152"/>
      <c r="X317" s="153"/>
    </row>
    <row r="318" spans="11:24" x14ac:dyDescent="0.2"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6"/>
      <c r="W318" s="152"/>
      <c r="X318" s="153"/>
    </row>
    <row r="319" spans="11:24" x14ac:dyDescent="0.2"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6"/>
      <c r="W319" s="152"/>
      <c r="X319" s="153"/>
    </row>
    <row r="320" spans="11:24" x14ac:dyDescent="0.2"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6"/>
      <c r="W320" s="152"/>
      <c r="X320" s="153"/>
    </row>
    <row r="321" spans="11:24" x14ac:dyDescent="0.2"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6"/>
      <c r="W321" s="152"/>
      <c r="X321" s="153"/>
    </row>
    <row r="322" spans="11:24" x14ac:dyDescent="0.2"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6"/>
      <c r="W322" s="152"/>
      <c r="X322" s="153"/>
    </row>
    <row r="323" spans="11:24" x14ac:dyDescent="0.2"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6"/>
      <c r="W323" s="152"/>
      <c r="X323" s="153"/>
    </row>
    <row r="324" spans="11:24" x14ac:dyDescent="0.2"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6"/>
      <c r="W324" s="152"/>
      <c r="X324" s="153"/>
    </row>
    <row r="325" spans="11:24" x14ac:dyDescent="0.2"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6"/>
      <c r="W325" s="152"/>
      <c r="X325" s="153"/>
    </row>
    <row r="326" spans="11:24" x14ac:dyDescent="0.2"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6"/>
      <c r="W326" s="152"/>
      <c r="X326" s="153"/>
    </row>
    <row r="327" spans="11:24" x14ac:dyDescent="0.2"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6"/>
      <c r="W327" s="152"/>
      <c r="X327" s="153"/>
    </row>
    <row r="328" spans="11:24" x14ac:dyDescent="0.2"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6"/>
      <c r="W328" s="152"/>
      <c r="X328" s="153"/>
    </row>
    <row r="329" spans="11:24" x14ac:dyDescent="0.2"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6"/>
      <c r="W329" s="152"/>
      <c r="X329" s="153"/>
    </row>
    <row r="330" spans="11:24" x14ac:dyDescent="0.2"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6"/>
      <c r="W330" s="152"/>
      <c r="X330" s="153"/>
    </row>
    <row r="331" spans="11:24" x14ac:dyDescent="0.2"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6"/>
      <c r="W331" s="152"/>
      <c r="X331" s="153"/>
    </row>
    <row r="332" spans="11:24" x14ac:dyDescent="0.2"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6"/>
      <c r="W332" s="152"/>
      <c r="X332" s="153"/>
    </row>
    <row r="333" spans="11:24" x14ac:dyDescent="0.2"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6"/>
      <c r="W333" s="152"/>
      <c r="X333" s="153"/>
    </row>
    <row r="334" spans="11:24" x14ac:dyDescent="0.2"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6"/>
      <c r="W334" s="152"/>
      <c r="X334" s="153"/>
    </row>
    <row r="335" spans="11:24" x14ac:dyDescent="0.2"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6"/>
      <c r="W335" s="152"/>
      <c r="X335" s="153"/>
    </row>
    <row r="336" spans="11:24" x14ac:dyDescent="0.2"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6"/>
      <c r="W336" s="152"/>
      <c r="X336" s="153"/>
    </row>
    <row r="337" spans="11:24" x14ac:dyDescent="0.2"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6"/>
      <c r="W337" s="152"/>
      <c r="X337" s="153"/>
    </row>
    <row r="338" spans="11:24" x14ac:dyDescent="0.2"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6"/>
      <c r="W338" s="152"/>
      <c r="X338" s="153"/>
    </row>
    <row r="339" spans="11:24" x14ac:dyDescent="0.2"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6"/>
      <c r="W339" s="152"/>
      <c r="X339" s="153"/>
    </row>
    <row r="340" spans="11:24" x14ac:dyDescent="0.2"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6"/>
      <c r="W340" s="152"/>
      <c r="X340" s="153"/>
    </row>
    <row r="341" spans="11:24" x14ac:dyDescent="0.2"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6"/>
      <c r="W341" s="152"/>
      <c r="X341" s="153"/>
    </row>
    <row r="342" spans="11:24" x14ac:dyDescent="0.2"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6"/>
      <c r="W342" s="152"/>
      <c r="X342" s="153"/>
    </row>
    <row r="343" spans="11:24" x14ac:dyDescent="0.2"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6"/>
      <c r="W343" s="152"/>
      <c r="X343" s="153"/>
    </row>
    <row r="344" spans="11:24" x14ac:dyDescent="0.2"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6"/>
      <c r="W344" s="152"/>
      <c r="X344" s="153"/>
    </row>
    <row r="345" spans="11:24" x14ac:dyDescent="0.2"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6"/>
      <c r="W345" s="152"/>
      <c r="X345" s="153"/>
    </row>
    <row r="346" spans="11:24" x14ac:dyDescent="0.2"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6"/>
      <c r="W346" s="152"/>
      <c r="X346" s="153"/>
    </row>
    <row r="347" spans="11:24" x14ac:dyDescent="0.2"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6"/>
      <c r="W347" s="152"/>
      <c r="X347" s="153"/>
    </row>
    <row r="348" spans="11:24" x14ac:dyDescent="0.2"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6"/>
      <c r="W348" s="152"/>
      <c r="X348" s="153"/>
    </row>
    <row r="349" spans="11:24" x14ac:dyDescent="0.2"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6"/>
      <c r="W349" s="152"/>
      <c r="X349" s="153"/>
    </row>
    <row r="350" spans="11:24" x14ac:dyDescent="0.2"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6"/>
      <c r="W350" s="152"/>
      <c r="X350" s="153"/>
    </row>
    <row r="351" spans="11:24" x14ac:dyDescent="0.2"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6"/>
      <c r="W351" s="152"/>
      <c r="X351" s="153"/>
    </row>
    <row r="352" spans="11:24" x14ac:dyDescent="0.2"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6"/>
      <c r="W352" s="152"/>
      <c r="X352" s="153"/>
    </row>
    <row r="353" spans="11:24" x14ac:dyDescent="0.2"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6"/>
      <c r="W353" s="152"/>
      <c r="X353" s="153"/>
    </row>
    <row r="354" spans="11:24" x14ac:dyDescent="0.2"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6"/>
      <c r="W354" s="152"/>
      <c r="X354" s="153"/>
    </row>
    <row r="355" spans="11:24" x14ac:dyDescent="0.2"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6"/>
      <c r="W355" s="152"/>
      <c r="X355" s="153"/>
    </row>
    <row r="356" spans="11:24" x14ac:dyDescent="0.2"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6"/>
      <c r="W356" s="152"/>
      <c r="X356" s="153"/>
    </row>
    <row r="357" spans="11:24" x14ac:dyDescent="0.2"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6"/>
      <c r="W357" s="152"/>
      <c r="X357" s="153"/>
    </row>
    <row r="358" spans="11:24" x14ac:dyDescent="0.2"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6"/>
      <c r="W358" s="152"/>
      <c r="X358" s="153"/>
    </row>
    <row r="359" spans="11:24" x14ac:dyDescent="0.2"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6"/>
      <c r="W359" s="152"/>
      <c r="X359" s="153"/>
    </row>
    <row r="360" spans="11:24" x14ac:dyDescent="0.2"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6"/>
      <c r="W360" s="152"/>
      <c r="X360" s="153"/>
    </row>
    <row r="361" spans="11:24" x14ac:dyDescent="0.2"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6"/>
      <c r="W361" s="152"/>
      <c r="X361" s="153"/>
    </row>
    <row r="362" spans="11:24" x14ac:dyDescent="0.2"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6"/>
      <c r="W362" s="152"/>
      <c r="X362" s="153"/>
    </row>
    <row r="363" spans="11:24" x14ac:dyDescent="0.2"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6"/>
      <c r="W363" s="152"/>
      <c r="X363" s="153"/>
    </row>
    <row r="364" spans="11:24" x14ac:dyDescent="0.2"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6"/>
      <c r="W364" s="152"/>
      <c r="X364" s="153"/>
    </row>
    <row r="365" spans="11:24" x14ac:dyDescent="0.2"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6"/>
      <c r="W365" s="152"/>
      <c r="X365" s="153"/>
    </row>
    <row r="366" spans="11:24" x14ac:dyDescent="0.2"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6"/>
      <c r="W366" s="152"/>
      <c r="X366" s="153"/>
    </row>
    <row r="367" spans="11:24" x14ac:dyDescent="0.2"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6"/>
      <c r="W367" s="152"/>
      <c r="X367" s="153"/>
    </row>
    <row r="368" spans="11:24" x14ac:dyDescent="0.2"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6"/>
      <c r="W368" s="152"/>
      <c r="X368" s="153"/>
    </row>
    <row r="369" spans="11:24" x14ac:dyDescent="0.2"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6"/>
      <c r="W369" s="152"/>
      <c r="X369" s="153"/>
    </row>
    <row r="370" spans="11:24" x14ac:dyDescent="0.2"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6"/>
      <c r="W370" s="152"/>
      <c r="X370" s="153"/>
    </row>
    <row r="371" spans="11:24" x14ac:dyDescent="0.2"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6"/>
      <c r="W371" s="152"/>
      <c r="X371" s="153"/>
    </row>
    <row r="372" spans="11:24" x14ac:dyDescent="0.2"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6"/>
      <c r="W372" s="152"/>
      <c r="X372" s="153"/>
    </row>
    <row r="373" spans="11:24" x14ac:dyDescent="0.2"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6"/>
      <c r="W373" s="152"/>
      <c r="X373" s="153"/>
    </row>
    <row r="374" spans="11:24" x14ac:dyDescent="0.2"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6"/>
      <c r="W374" s="152"/>
      <c r="X374" s="153"/>
    </row>
    <row r="375" spans="11:24" x14ac:dyDescent="0.2"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6"/>
      <c r="W375" s="152"/>
      <c r="X375" s="153"/>
    </row>
    <row r="376" spans="11:24" x14ac:dyDescent="0.2"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6"/>
      <c r="W376" s="152"/>
      <c r="X376" s="153"/>
    </row>
    <row r="377" spans="11:24" x14ac:dyDescent="0.2"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6"/>
      <c r="W377" s="152"/>
      <c r="X377" s="153"/>
    </row>
    <row r="378" spans="11:24" x14ac:dyDescent="0.2"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6"/>
      <c r="W378" s="152"/>
      <c r="X378" s="153"/>
    </row>
    <row r="379" spans="11:24" x14ac:dyDescent="0.2"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6"/>
      <c r="W379" s="152"/>
      <c r="X379" s="153"/>
    </row>
    <row r="380" spans="11:24" x14ac:dyDescent="0.2"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6"/>
      <c r="W380" s="152"/>
      <c r="X380" s="153"/>
    </row>
    <row r="381" spans="11:24" x14ac:dyDescent="0.2"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6"/>
      <c r="W381" s="152"/>
      <c r="X381" s="153"/>
    </row>
    <row r="382" spans="11:24" x14ac:dyDescent="0.2"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6"/>
      <c r="W382" s="152"/>
      <c r="X382" s="153"/>
    </row>
    <row r="383" spans="11:24" x14ac:dyDescent="0.2"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6"/>
      <c r="W383" s="152"/>
      <c r="X383" s="153"/>
    </row>
    <row r="384" spans="11:24" x14ac:dyDescent="0.2"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6"/>
      <c r="W384" s="152"/>
      <c r="X384" s="153"/>
    </row>
    <row r="385" spans="11:24" x14ac:dyDescent="0.2"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6"/>
      <c r="W385" s="152"/>
      <c r="X385" s="153"/>
    </row>
    <row r="386" spans="11:24" x14ac:dyDescent="0.2"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6"/>
      <c r="W386" s="152"/>
      <c r="X386" s="153"/>
    </row>
    <row r="387" spans="11:24" x14ac:dyDescent="0.2"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6"/>
      <c r="W387" s="152"/>
      <c r="X387" s="153"/>
    </row>
    <row r="388" spans="11:24" x14ac:dyDescent="0.2"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6"/>
      <c r="W388" s="152"/>
      <c r="X388" s="153"/>
    </row>
    <row r="389" spans="11:24" x14ac:dyDescent="0.2"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6"/>
      <c r="W389" s="152"/>
      <c r="X389" s="153"/>
    </row>
    <row r="390" spans="11:24" x14ac:dyDescent="0.2"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6"/>
      <c r="W390" s="152"/>
      <c r="X390" s="153"/>
    </row>
    <row r="391" spans="11:24" x14ac:dyDescent="0.2"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6"/>
      <c r="W391" s="152"/>
      <c r="X391" s="153"/>
    </row>
    <row r="392" spans="11:24" x14ac:dyDescent="0.2"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6"/>
      <c r="W392" s="152"/>
      <c r="X392" s="153"/>
    </row>
    <row r="393" spans="11:24" x14ac:dyDescent="0.2"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6"/>
      <c r="W393" s="152"/>
      <c r="X393" s="153"/>
    </row>
    <row r="394" spans="11:24" x14ac:dyDescent="0.2"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6"/>
      <c r="W394" s="152"/>
      <c r="X394" s="153"/>
    </row>
    <row r="395" spans="11:24" x14ac:dyDescent="0.2"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6"/>
      <c r="W395" s="152"/>
      <c r="X395" s="153"/>
    </row>
    <row r="396" spans="11:24" x14ac:dyDescent="0.2"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6"/>
      <c r="W396" s="152"/>
      <c r="X396" s="153"/>
    </row>
    <row r="397" spans="11:24" x14ac:dyDescent="0.2"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6"/>
      <c r="W397" s="152"/>
      <c r="X397" s="153"/>
    </row>
    <row r="398" spans="11:24" x14ac:dyDescent="0.2"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6"/>
      <c r="W398" s="152"/>
      <c r="X398" s="153"/>
    </row>
    <row r="399" spans="11:24" x14ac:dyDescent="0.2"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6"/>
      <c r="W399" s="152"/>
      <c r="X399" s="153"/>
    </row>
    <row r="400" spans="11:24" x14ac:dyDescent="0.2"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6"/>
      <c r="W400" s="152"/>
      <c r="X400" s="153"/>
    </row>
    <row r="401" spans="11:24" x14ac:dyDescent="0.2"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6"/>
      <c r="W401" s="152"/>
      <c r="X401" s="153"/>
    </row>
    <row r="402" spans="11:24" x14ac:dyDescent="0.2"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6"/>
      <c r="W402" s="152"/>
      <c r="X402" s="153"/>
    </row>
    <row r="403" spans="11:24" x14ac:dyDescent="0.2"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6"/>
      <c r="W403" s="152"/>
      <c r="X403" s="153"/>
    </row>
    <row r="404" spans="11:24" x14ac:dyDescent="0.2"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6"/>
      <c r="W404" s="152"/>
      <c r="X404" s="153"/>
    </row>
    <row r="405" spans="11:24" x14ac:dyDescent="0.2"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6"/>
      <c r="W405" s="152"/>
      <c r="X405" s="153"/>
    </row>
    <row r="406" spans="11:24" x14ac:dyDescent="0.2"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6"/>
      <c r="W406" s="152"/>
      <c r="X406" s="153"/>
    </row>
    <row r="407" spans="11:24" x14ac:dyDescent="0.2"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6"/>
      <c r="W407" s="152"/>
      <c r="X407" s="153"/>
    </row>
    <row r="408" spans="11:24" x14ac:dyDescent="0.2"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6"/>
      <c r="W408" s="152"/>
      <c r="X408" s="153"/>
    </row>
    <row r="409" spans="11:24" x14ac:dyDescent="0.2"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6"/>
      <c r="W409" s="152"/>
      <c r="X409" s="153"/>
    </row>
    <row r="410" spans="11:24" x14ac:dyDescent="0.2"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6"/>
      <c r="W410" s="152"/>
      <c r="X410" s="153"/>
    </row>
    <row r="411" spans="11:24" x14ac:dyDescent="0.2"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6"/>
      <c r="W411" s="152"/>
      <c r="X411" s="153"/>
    </row>
    <row r="412" spans="11:24" x14ac:dyDescent="0.2"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6"/>
      <c r="W412" s="152"/>
      <c r="X412" s="153"/>
    </row>
    <row r="413" spans="11:24" x14ac:dyDescent="0.2"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6"/>
      <c r="W413" s="152"/>
      <c r="X413" s="153"/>
    </row>
    <row r="414" spans="11:24" x14ac:dyDescent="0.2"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6"/>
      <c r="W414" s="152"/>
      <c r="X414" s="153"/>
    </row>
    <row r="415" spans="11:24" x14ac:dyDescent="0.2"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6"/>
      <c r="W415" s="152"/>
      <c r="X415" s="153"/>
    </row>
    <row r="416" spans="11:24" x14ac:dyDescent="0.2"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6"/>
      <c r="W416" s="152"/>
      <c r="X416" s="153"/>
    </row>
    <row r="417" spans="11:24" x14ac:dyDescent="0.2"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6"/>
      <c r="W417" s="152"/>
      <c r="X417" s="153"/>
    </row>
    <row r="418" spans="11:24" x14ac:dyDescent="0.2"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6"/>
      <c r="W418" s="152"/>
      <c r="X418" s="153"/>
    </row>
    <row r="419" spans="11:24" x14ac:dyDescent="0.2"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6"/>
      <c r="W419" s="152"/>
      <c r="X419" s="153"/>
    </row>
    <row r="420" spans="11:24" x14ac:dyDescent="0.2"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6"/>
      <c r="W420" s="152"/>
      <c r="X420" s="153"/>
    </row>
    <row r="421" spans="11:24" x14ac:dyDescent="0.2"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6"/>
      <c r="W421" s="152"/>
      <c r="X421" s="153"/>
    </row>
    <row r="422" spans="11:24" x14ac:dyDescent="0.2"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6"/>
      <c r="W422" s="152"/>
      <c r="X422" s="153"/>
    </row>
    <row r="423" spans="11:24" x14ac:dyDescent="0.2"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6"/>
      <c r="W423" s="152"/>
      <c r="X423" s="153"/>
    </row>
    <row r="424" spans="11:24" x14ac:dyDescent="0.2"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6"/>
      <c r="W424" s="152"/>
      <c r="X424" s="153"/>
    </row>
    <row r="425" spans="11:24" x14ac:dyDescent="0.2"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6"/>
      <c r="W425" s="152"/>
      <c r="X425" s="153"/>
    </row>
    <row r="426" spans="11:24" x14ac:dyDescent="0.2"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6"/>
      <c r="W426" s="152"/>
      <c r="X426" s="153"/>
    </row>
    <row r="427" spans="11:24" x14ac:dyDescent="0.2"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6"/>
      <c r="W427" s="152"/>
      <c r="X427" s="153"/>
    </row>
    <row r="428" spans="11:24" x14ac:dyDescent="0.2"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6"/>
      <c r="W428" s="152"/>
      <c r="X428" s="153"/>
    </row>
    <row r="429" spans="11:24" x14ac:dyDescent="0.2"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6"/>
      <c r="W429" s="152"/>
      <c r="X429" s="153"/>
    </row>
    <row r="430" spans="11:24" x14ac:dyDescent="0.2"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6"/>
      <c r="W430" s="152"/>
      <c r="X430" s="153"/>
    </row>
    <row r="431" spans="11:24" x14ac:dyDescent="0.2"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6"/>
      <c r="W431" s="152"/>
      <c r="X431" s="153"/>
    </row>
    <row r="432" spans="11:24" x14ac:dyDescent="0.2"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6"/>
      <c r="W432" s="152"/>
      <c r="X432" s="153"/>
    </row>
    <row r="433" spans="11:24" x14ac:dyDescent="0.2"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6"/>
      <c r="W433" s="152"/>
      <c r="X433" s="153"/>
    </row>
    <row r="434" spans="11:24" x14ac:dyDescent="0.2"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6"/>
      <c r="W434" s="152"/>
      <c r="X434" s="153"/>
    </row>
    <row r="435" spans="11:24" x14ac:dyDescent="0.2"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6"/>
      <c r="W435" s="152"/>
      <c r="X435" s="153"/>
    </row>
    <row r="436" spans="11:24" x14ac:dyDescent="0.2"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6"/>
      <c r="W436" s="152"/>
      <c r="X436" s="153"/>
    </row>
    <row r="437" spans="11:24" x14ac:dyDescent="0.2"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6"/>
      <c r="W437" s="152"/>
      <c r="X437" s="153"/>
    </row>
    <row r="438" spans="11:24" x14ac:dyDescent="0.2"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6"/>
      <c r="W438" s="152"/>
      <c r="X438" s="153"/>
    </row>
    <row r="439" spans="11:24" x14ac:dyDescent="0.2"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6"/>
      <c r="W439" s="152"/>
      <c r="X439" s="153"/>
    </row>
    <row r="440" spans="11:24" x14ac:dyDescent="0.2"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6"/>
      <c r="W440" s="152"/>
      <c r="X440" s="153"/>
    </row>
    <row r="441" spans="11:24" x14ac:dyDescent="0.2"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6"/>
      <c r="W441" s="152"/>
      <c r="X441" s="153"/>
    </row>
    <row r="442" spans="11:24" x14ac:dyDescent="0.2"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6"/>
      <c r="W442" s="152"/>
      <c r="X442" s="153"/>
    </row>
    <row r="443" spans="11:24" x14ac:dyDescent="0.2"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6"/>
      <c r="W443" s="152"/>
      <c r="X443" s="153"/>
    </row>
    <row r="444" spans="11:24" x14ac:dyDescent="0.2"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6"/>
      <c r="W444" s="152"/>
      <c r="X444" s="153"/>
    </row>
    <row r="445" spans="11:24" x14ac:dyDescent="0.2"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6"/>
      <c r="W445" s="152"/>
      <c r="X445" s="153"/>
    </row>
    <row r="446" spans="11:24" x14ac:dyDescent="0.2"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6"/>
      <c r="W446" s="152"/>
      <c r="X446" s="153"/>
    </row>
    <row r="447" spans="11:24" x14ac:dyDescent="0.2"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6"/>
      <c r="W447" s="152"/>
      <c r="X447" s="153"/>
    </row>
    <row r="448" spans="11:24" x14ac:dyDescent="0.2"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6"/>
      <c r="W448" s="152"/>
      <c r="X448" s="153"/>
    </row>
    <row r="449" spans="11:24" x14ac:dyDescent="0.2"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6"/>
      <c r="W449" s="152"/>
      <c r="X449" s="153"/>
    </row>
    <row r="450" spans="11:24" x14ac:dyDescent="0.2"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6"/>
      <c r="W450" s="152"/>
      <c r="X450" s="153"/>
    </row>
    <row r="451" spans="11:24" x14ac:dyDescent="0.2"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6"/>
      <c r="W451" s="152"/>
      <c r="X451" s="153"/>
    </row>
    <row r="452" spans="11:24" x14ac:dyDescent="0.2"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6"/>
      <c r="W452" s="152"/>
      <c r="X452" s="153"/>
    </row>
    <row r="453" spans="11:24" x14ac:dyDescent="0.2"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6"/>
      <c r="W453" s="152"/>
      <c r="X453" s="153"/>
    </row>
    <row r="454" spans="11:24" x14ac:dyDescent="0.2"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6"/>
      <c r="W454" s="152"/>
      <c r="X454" s="153"/>
    </row>
    <row r="455" spans="11:24" x14ac:dyDescent="0.2"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6"/>
      <c r="W455" s="152"/>
      <c r="X455" s="153"/>
    </row>
    <row r="456" spans="11:24" x14ac:dyDescent="0.2"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6"/>
      <c r="W456" s="152"/>
      <c r="X456" s="153"/>
    </row>
    <row r="457" spans="11:24" x14ac:dyDescent="0.2"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6"/>
      <c r="W457" s="152"/>
      <c r="X457" s="153"/>
    </row>
    <row r="458" spans="11:24" x14ac:dyDescent="0.2"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6"/>
      <c r="W458" s="152"/>
      <c r="X458" s="153"/>
    </row>
    <row r="459" spans="11:24" x14ac:dyDescent="0.2"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6"/>
      <c r="W459" s="152"/>
      <c r="X459" s="153"/>
    </row>
    <row r="460" spans="11:24" x14ac:dyDescent="0.2"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6"/>
      <c r="W460" s="152"/>
      <c r="X460" s="153"/>
    </row>
    <row r="461" spans="11:24" x14ac:dyDescent="0.2"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6"/>
      <c r="W461" s="152"/>
      <c r="X461" s="153"/>
    </row>
    <row r="462" spans="11:24" x14ac:dyDescent="0.2"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6"/>
      <c r="W462" s="152"/>
      <c r="X462" s="153"/>
    </row>
    <row r="463" spans="11:24" x14ac:dyDescent="0.2"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6"/>
      <c r="W463" s="152"/>
      <c r="X463" s="153"/>
    </row>
    <row r="464" spans="11:24" x14ac:dyDescent="0.2"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6"/>
      <c r="W464" s="152"/>
      <c r="X464" s="153"/>
    </row>
    <row r="465" spans="11:24" x14ac:dyDescent="0.2"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6"/>
      <c r="W465" s="152"/>
      <c r="X465" s="153"/>
    </row>
    <row r="466" spans="11:24" x14ac:dyDescent="0.2"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6"/>
      <c r="W466" s="152"/>
      <c r="X466" s="153"/>
    </row>
    <row r="467" spans="11:24" x14ac:dyDescent="0.2"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6"/>
      <c r="W467" s="152"/>
      <c r="X467" s="153"/>
    </row>
    <row r="468" spans="11:24" x14ac:dyDescent="0.2"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6"/>
      <c r="W468" s="152"/>
      <c r="X468" s="153"/>
    </row>
    <row r="469" spans="11:24" x14ac:dyDescent="0.2"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6"/>
      <c r="W469" s="152"/>
      <c r="X469" s="153"/>
    </row>
    <row r="470" spans="11:24" x14ac:dyDescent="0.2"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6"/>
      <c r="W470" s="152"/>
      <c r="X470" s="153"/>
    </row>
    <row r="471" spans="11:24" x14ac:dyDescent="0.2"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6"/>
      <c r="W471" s="152"/>
      <c r="X471" s="153"/>
    </row>
    <row r="472" spans="11:24" x14ac:dyDescent="0.2"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6"/>
      <c r="W472" s="152"/>
      <c r="X472" s="153"/>
    </row>
    <row r="473" spans="11:24" x14ac:dyDescent="0.2"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6"/>
      <c r="W473" s="152"/>
      <c r="X473" s="153"/>
    </row>
    <row r="474" spans="11:24" x14ac:dyDescent="0.2"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6"/>
      <c r="W474" s="152"/>
      <c r="X474" s="153"/>
    </row>
    <row r="475" spans="11:24" x14ac:dyDescent="0.2"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6"/>
      <c r="W475" s="152"/>
      <c r="X475" s="153"/>
    </row>
    <row r="476" spans="11:24" x14ac:dyDescent="0.2"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6"/>
      <c r="W476" s="152"/>
      <c r="X476" s="153"/>
    </row>
    <row r="477" spans="11:24" x14ac:dyDescent="0.2"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6"/>
      <c r="W477" s="152"/>
      <c r="X477" s="153"/>
    </row>
    <row r="478" spans="11:24" x14ac:dyDescent="0.2"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6"/>
      <c r="W478" s="152"/>
      <c r="X478" s="153"/>
    </row>
    <row r="479" spans="11:24" x14ac:dyDescent="0.2"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6"/>
      <c r="W479" s="152"/>
      <c r="X479" s="153"/>
    </row>
    <row r="480" spans="11:24" x14ac:dyDescent="0.2"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6"/>
      <c r="W480" s="152"/>
      <c r="X480" s="153"/>
    </row>
    <row r="481" spans="11:24" x14ac:dyDescent="0.2"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6"/>
      <c r="W481" s="152"/>
      <c r="X481" s="153"/>
    </row>
    <row r="482" spans="11:24" x14ac:dyDescent="0.2"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6"/>
      <c r="W482" s="152"/>
      <c r="X482" s="153"/>
    </row>
    <row r="483" spans="11:24" x14ac:dyDescent="0.2"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6"/>
      <c r="W483" s="152"/>
      <c r="X483" s="153"/>
    </row>
    <row r="484" spans="11:24" x14ac:dyDescent="0.2"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6"/>
      <c r="W484" s="152"/>
      <c r="X484" s="153"/>
    </row>
    <row r="485" spans="11:24" x14ac:dyDescent="0.2"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6"/>
      <c r="W485" s="152"/>
      <c r="X485" s="153"/>
    </row>
    <row r="486" spans="11:24" x14ac:dyDescent="0.2"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6"/>
      <c r="W486" s="152"/>
      <c r="X486" s="153"/>
    </row>
    <row r="487" spans="11:24" x14ac:dyDescent="0.2"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6"/>
      <c r="W487" s="152"/>
      <c r="X487" s="153"/>
    </row>
    <row r="488" spans="11:24" x14ac:dyDescent="0.2"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6"/>
      <c r="W488" s="152"/>
      <c r="X488" s="153"/>
    </row>
    <row r="489" spans="11:24" x14ac:dyDescent="0.2"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6"/>
      <c r="W489" s="152"/>
      <c r="X489" s="153"/>
    </row>
    <row r="490" spans="11:24" x14ac:dyDescent="0.2"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6"/>
      <c r="W490" s="152"/>
      <c r="X490" s="153"/>
    </row>
    <row r="491" spans="11:24" x14ac:dyDescent="0.2"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6"/>
      <c r="W491" s="152"/>
      <c r="X491" s="153"/>
    </row>
    <row r="492" spans="11:24" x14ac:dyDescent="0.2"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6"/>
      <c r="W492" s="152"/>
      <c r="X492" s="153"/>
    </row>
    <row r="493" spans="11:24" x14ac:dyDescent="0.2"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6"/>
      <c r="W493" s="152"/>
      <c r="X493" s="153"/>
    </row>
    <row r="494" spans="11:24" x14ac:dyDescent="0.2"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6"/>
      <c r="W494" s="152"/>
      <c r="X494" s="153"/>
    </row>
    <row r="495" spans="11:24" x14ac:dyDescent="0.2"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6"/>
      <c r="W495" s="152"/>
      <c r="X495" s="153"/>
    </row>
    <row r="496" spans="11:24" x14ac:dyDescent="0.2"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6"/>
      <c r="W496" s="152"/>
      <c r="X496" s="153"/>
    </row>
    <row r="497" spans="11:24" x14ac:dyDescent="0.2"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6"/>
      <c r="W497" s="152"/>
      <c r="X497" s="153"/>
    </row>
    <row r="498" spans="11:24" x14ac:dyDescent="0.2"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6"/>
      <c r="W498" s="152"/>
      <c r="X498" s="153"/>
    </row>
    <row r="499" spans="11:24" x14ac:dyDescent="0.2"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6"/>
      <c r="W499" s="152"/>
      <c r="X499" s="153"/>
    </row>
    <row r="500" spans="11:24" x14ac:dyDescent="0.2"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6"/>
      <c r="W500" s="152"/>
      <c r="X500" s="153"/>
    </row>
    <row r="501" spans="11:24" x14ac:dyDescent="0.2"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6"/>
      <c r="W501" s="152"/>
      <c r="X501" s="153"/>
    </row>
    <row r="502" spans="11:24" x14ac:dyDescent="0.2"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6"/>
      <c r="W502" s="152"/>
      <c r="X502" s="153"/>
    </row>
    <row r="503" spans="11:24" x14ac:dyDescent="0.2"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6"/>
      <c r="W503" s="152"/>
      <c r="X503" s="153"/>
    </row>
    <row r="504" spans="11:24" x14ac:dyDescent="0.2"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6"/>
      <c r="W504" s="152"/>
      <c r="X504" s="153"/>
    </row>
    <row r="505" spans="11:24" x14ac:dyDescent="0.2"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6"/>
      <c r="W505" s="152"/>
      <c r="X505" s="153"/>
    </row>
    <row r="506" spans="11:24" x14ac:dyDescent="0.2"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6"/>
      <c r="W506" s="152"/>
      <c r="X506" s="153"/>
    </row>
    <row r="507" spans="11:24" x14ac:dyDescent="0.2"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6"/>
      <c r="W507" s="152"/>
      <c r="X507" s="153"/>
    </row>
    <row r="508" spans="11:24" x14ac:dyDescent="0.2"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6"/>
      <c r="W508" s="152"/>
      <c r="X508" s="153"/>
    </row>
    <row r="509" spans="11:24" x14ac:dyDescent="0.2"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6"/>
      <c r="W509" s="152"/>
      <c r="X509" s="153"/>
    </row>
    <row r="510" spans="11:24" x14ac:dyDescent="0.2"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6"/>
      <c r="W510" s="152"/>
      <c r="X510" s="153"/>
    </row>
    <row r="511" spans="11:24" x14ac:dyDescent="0.2"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6"/>
      <c r="W511" s="152"/>
      <c r="X511" s="153"/>
    </row>
    <row r="512" spans="11:24" x14ac:dyDescent="0.2"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6"/>
      <c r="W512" s="152"/>
      <c r="X512" s="153"/>
    </row>
    <row r="513" spans="11:24" x14ac:dyDescent="0.2"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6"/>
      <c r="W513" s="152"/>
      <c r="X513" s="153"/>
    </row>
    <row r="514" spans="11:24" x14ac:dyDescent="0.2"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6"/>
      <c r="W514" s="152"/>
      <c r="X514" s="153"/>
    </row>
    <row r="515" spans="11:24" x14ac:dyDescent="0.2"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6"/>
      <c r="W515" s="152"/>
      <c r="X515" s="153"/>
    </row>
    <row r="516" spans="11:24" x14ac:dyDescent="0.2"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6"/>
      <c r="W516" s="152"/>
      <c r="X516" s="153"/>
    </row>
    <row r="517" spans="11:24" x14ac:dyDescent="0.2"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6"/>
      <c r="W517" s="152"/>
      <c r="X517" s="153"/>
    </row>
    <row r="518" spans="11:24" x14ac:dyDescent="0.2"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6"/>
      <c r="W518" s="152"/>
      <c r="X518" s="153"/>
    </row>
    <row r="519" spans="11:24" x14ac:dyDescent="0.2"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6"/>
      <c r="W519" s="152"/>
      <c r="X519" s="153"/>
    </row>
    <row r="520" spans="11:24" x14ac:dyDescent="0.2"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6"/>
      <c r="W520" s="152"/>
      <c r="X520" s="153"/>
    </row>
    <row r="521" spans="11:24" x14ac:dyDescent="0.2"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6"/>
      <c r="W521" s="152"/>
      <c r="X521" s="153"/>
    </row>
    <row r="522" spans="11:24" x14ac:dyDescent="0.2"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6"/>
      <c r="W522" s="152"/>
      <c r="X522" s="153"/>
    </row>
    <row r="523" spans="11:24" x14ac:dyDescent="0.2"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6"/>
      <c r="W523" s="152"/>
      <c r="X523" s="153"/>
    </row>
    <row r="524" spans="11:24" x14ac:dyDescent="0.2"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6"/>
      <c r="W524" s="152"/>
      <c r="X524" s="153"/>
    </row>
    <row r="525" spans="11:24" x14ac:dyDescent="0.2"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6"/>
      <c r="W525" s="152"/>
      <c r="X525" s="153"/>
    </row>
    <row r="526" spans="11:24" x14ac:dyDescent="0.2"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6"/>
      <c r="W526" s="152"/>
      <c r="X526" s="153"/>
    </row>
    <row r="527" spans="11:24" x14ac:dyDescent="0.2"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6"/>
      <c r="W527" s="152"/>
      <c r="X527" s="153"/>
    </row>
    <row r="528" spans="11:24" x14ac:dyDescent="0.2"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6"/>
      <c r="W528" s="152"/>
      <c r="X528" s="153"/>
    </row>
    <row r="529" spans="11:24" x14ac:dyDescent="0.2"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6"/>
      <c r="W529" s="152"/>
      <c r="X529" s="153"/>
    </row>
    <row r="530" spans="11:24" x14ac:dyDescent="0.2"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6"/>
      <c r="W530" s="152"/>
      <c r="X530" s="153"/>
    </row>
    <row r="531" spans="11:24" x14ac:dyDescent="0.2"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6"/>
      <c r="W531" s="152"/>
      <c r="X531" s="153"/>
    </row>
    <row r="532" spans="11:24" x14ac:dyDescent="0.2"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6"/>
      <c r="W532" s="152"/>
      <c r="X532" s="153"/>
    </row>
    <row r="533" spans="11:24" x14ac:dyDescent="0.2"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6"/>
      <c r="W533" s="152"/>
      <c r="X533" s="153"/>
    </row>
    <row r="534" spans="11:24" x14ac:dyDescent="0.2"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6"/>
      <c r="W534" s="152"/>
      <c r="X534" s="153"/>
    </row>
    <row r="535" spans="11:24" x14ac:dyDescent="0.2"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6"/>
      <c r="W535" s="152"/>
      <c r="X535" s="153"/>
    </row>
    <row r="536" spans="11:24" x14ac:dyDescent="0.2"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6"/>
      <c r="W536" s="152"/>
      <c r="X536" s="153"/>
    </row>
    <row r="537" spans="11:24" x14ac:dyDescent="0.2"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6"/>
      <c r="W537" s="152"/>
      <c r="X537" s="153"/>
    </row>
    <row r="538" spans="11:24" x14ac:dyDescent="0.2"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6"/>
      <c r="W538" s="152"/>
      <c r="X538" s="153"/>
    </row>
    <row r="539" spans="11:24" x14ac:dyDescent="0.2"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6"/>
      <c r="W539" s="152"/>
      <c r="X539" s="153"/>
    </row>
    <row r="540" spans="11:24" x14ac:dyDescent="0.2"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6"/>
      <c r="W540" s="152"/>
      <c r="X540" s="153"/>
    </row>
    <row r="541" spans="11:24" x14ac:dyDescent="0.2"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6"/>
      <c r="W541" s="152"/>
      <c r="X541" s="153"/>
    </row>
    <row r="542" spans="11:24" x14ac:dyDescent="0.2"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6"/>
      <c r="W542" s="152"/>
      <c r="X542" s="153"/>
    </row>
    <row r="543" spans="11:24" x14ac:dyDescent="0.2"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6"/>
      <c r="W543" s="152"/>
      <c r="X543" s="153"/>
    </row>
    <row r="544" spans="11:24" x14ac:dyDescent="0.2"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6"/>
      <c r="W544" s="152"/>
      <c r="X544" s="153"/>
    </row>
    <row r="545" spans="11:24" x14ac:dyDescent="0.2"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6"/>
      <c r="W545" s="152"/>
      <c r="X545" s="153"/>
    </row>
    <row r="546" spans="11:24" x14ac:dyDescent="0.2"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6"/>
      <c r="W546" s="152"/>
      <c r="X546" s="153"/>
    </row>
    <row r="547" spans="11:24" x14ac:dyDescent="0.2"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6"/>
      <c r="W547" s="152"/>
      <c r="X547" s="153"/>
    </row>
    <row r="548" spans="11:24" x14ac:dyDescent="0.2"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6"/>
      <c r="W548" s="152"/>
      <c r="X548" s="153"/>
    </row>
    <row r="549" spans="11:24" x14ac:dyDescent="0.2"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6"/>
      <c r="W549" s="152"/>
      <c r="X549" s="153"/>
    </row>
    <row r="550" spans="11:24" x14ac:dyDescent="0.2"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6"/>
      <c r="W550" s="152"/>
      <c r="X550" s="153"/>
    </row>
    <row r="551" spans="11:24" x14ac:dyDescent="0.2"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6"/>
      <c r="W551" s="152"/>
      <c r="X551" s="153"/>
    </row>
    <row r="552" spans="11:24" x14ac:dyDescent="0.2"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6"/>
      <c r="W552" s="152"/>
      <c r="X552" s="153"/>
    </row>
    <row r="553" spans="11:24" x14ac:dyDescent="0.2"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6"/>
      <c r="W553" s="152"/>
      <c r="X553" s="153"/>
    </row>
    <row r="554" spans="11:24" x14ac:dyDescent="0.2"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6"/>
      <c r="W554" s="152"/>
      <c r="X554" s="153"/>
    </row>
    <row r="555" spans="11:24" x14ac:dyDescent="0.2"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6"/>
      <c r="W555" s="152"/>
      <c r="X555" s="153"/>
    </row>
    <row r="556" spans="11:24" x14ac:dyDescent="0.2"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6"/>
      <c r="W556" s="152"/>
      <c r="X556" s="153"/>
    </row>
    <row r="557" spans="11:24" x14ac:dyDescent="0.2"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6"/>
      <c r="W557" s="152"/>
      <c r="X557" s="153"/>
    </row>
    <row r="558" spans="11:24" x14ac:dyDescent="0.2"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6"/>
      <c r="W558" s="152"/>
      <c r="X558" s="153"/>
    </row>
    <row r="559" spans="11:24" x14ac:dyDescent="0.2"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6"/>
      <c r="W559" s="152"/>
      <c r="X559" s="153"/>
    </row>
    <row r="560" spans="11:24" x14ac:dyDescent="0.2"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6"/>
      <c r="W560" s="152"/>
      <c r="X560" s="153"/>
    </row>
    <row r="561" spans="11:24" x14ac:dyDescent="0.2"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6"/>
      <c r="W561" s="152"/>
      <c r="X561" s="153"/>
    </row>
    <row r="562" spans="11:24" x14ac:dyDescent="0.2"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6"/>
      <c r="W562" s="152"/>
      <c r="X562" s="153"/>
    </row>
    <row r="563" spans="11:24" x14ac:dyDescent="0.2"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6"/>
      <c r="W563" s="152"/>
      <c r="X563" s="153"/>
    </row>
    <row r="564" spans="11:24" x14ac:dyDescent="0.2"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6"/>
      <c r="W564" s="152"/>
      <c r="X564" s="153"/>
    </row>
    <row r="565" spans="11:24" x14ac:dyDescent="0.2"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6"/>
      <c r="W565" s="152"/>
      <c r="X565" s="153"/>
    </row>
    <row r="566" spans="11:24" x14ac:dyDescent="0.2"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6"/>
      <c r="W566" s="152"/>
      <c r="X566" s="153"/>
    </row>
    <row r="567" spans="11:24" x14ac:dyDescent="0.2"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6"/>
      <c r="W567" s="152"/>
      <c r="X567" s="153"/>
    </row>
    <row r="568" spans="11:24" x14ac:dyDescent="0.2"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6"/>
      <c r="W568" s="152"/>
      <c r="X568" s="153"/>
    </row>
    <row r="569" spans="11:24" x14ac:dyDescent="0.2"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6"/>
      <c r="W569" s="152"/>
      <c r="X569" s="153"/>
    </row>
    <row r="570" spans="11:24" x14ac:dyDescent="0.2"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6"/>
      <c r="W570" s="152"/>
      <c r="X570" s="153"/>
    </row>
    <row r="571" spans="11:24" x14ac:dyDescent="0.2"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6"/>
      <c r="W571" s="152"/>
      <c r="X571" s="153"/>
    </row>
    <row r="572" spans="11:24" x14ac:dyDescent="0.2"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6"/>
      <c r="W572" s="152"/>
      <c r="X572" s="153"/>
    </row>
    <row r="573" spans="11:24" x14ac:dyDescent="0.2"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6"/>
      <c r="W573" s="152"/>
      <c r="X573" s="153"/>
    </row>
    <row r="574" spans="11:24" x14ac:dyDescent="0.2"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6"/>
      <c r="W574" s="152"/>
      <c r="X574" s="153"/>
    </row>
    <row r="575" spans="11:24" x14ac:dyDescent="0.2"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6"/>
      <c r="W575" s="152"/>
      <c r="X575" s="153"/>
    </row>
    <row r="576" spans="11:24" x14ac:dyDescent="0.2"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6"/>
      <c r="W576" s="152"/>
      <c r="X576" s="153"/>
    </row>
    <row r="577" spans="11:24" x14ac:dyDescent="0.2"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6"/>
      <c r="W577" s="152"/>
      <c r="X577" s="153"/>
    </row>
    <row r="578" spans="11:24" x14ac:dyDescent="0.2"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6"/>
      <c r="W578" s="152"/>
      <c r="X578" s="153"/>
    </row>
    <row r="579" spans="11:24" x14ac:dyDescent="0.2"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6"/>
      <c r="W579" s="152"/>
      <c r="X579" s="153"/>
    </row>
    <row r="580" spans="11:24" x14ac:dyDescent="0.2"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6"/>
      <c r="W580" s="152"/>
      <c r="X580" s="153"/>
    </row>
    <row r="581" spans="11:24" x14ac:dyDescent="0.2"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6"/>
      <c r="W581" s="152"/>
      <c r="X581" s="153"/>
    </row>
    <row r="582" spans="11:24" x14ac:dyDescent="0.2"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6"/>
      <c r="W582" s="152"/>
      <c r="X582" s="153"/>
    </row>
    <row r="583" spans="11:24" x14ac:dyDescent="0.2"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6"/>
      <c r="W583" s="152"/>
      <c r="X583" s="153"/>
    </row>
    <row r="584" spans="11:24" x14ac:dyDescent="0.2"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6"/>
      <c r="W584" s="152"/>
      <c r="X584" s="153"/>
    </row>
    <row r="585" spans="11:24" x14ac:dyDescent="0.2"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6"/>
      <c r="W585" s="152"/>
      <c r="X585" s="153"/>
    </row>
    <row r="586" spans="11:24" x14ac:dyDescent="0.2"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6"/>
      <c r="W586" s="152"/>
      <c r="X586" s="153"/>
    </row>
    <row r="587" spans="11:24" x14ac:dyDescent="0.2"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6"/>
      <c r="W587" s="152"/>
      <c r="X587" s="153"/>
    </row>
    <row r="588" spans="11:24" x14ac:dyDescent="0.2"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6"/>
      <c r="W588" s="152"/>
      <c r="X588" s="153"/>
    </row>
    <row r="589" spans="11:24" x14ac:dyDescent="0.2"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6"/>
      <c r="W589" s="152"/>
      <c r="X589" s="153"/>
    </row>
    <row r="590" spans="11:24" x14ac:dyDescent="0.2"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6"/>
      <c r="W590" s="152"/>
      <c r="X590" s="153"/>
    </row>
    <row r="591" spans="11:24" x14ac:dyDescent="0.2"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6"/>
      <c r="W591" s="152"/>
      <c r="X591" s="153"/>
    </row>
    <row r="592" spans="11:24" x14ac:dyDescent="0.2"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6"/>
      <c r="W592" s="152"/>
      <c r="X592" s="153"/>
    </row>
    <row r="593" spans="11:24" x14ac:dyDescent="0.2"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6"/>
      <c r="W593" s="152"/>
      <c r="X593" s="153"/>
    </row>
    <row r="594" spans="11:24" x14ac:dyDescent="0.2"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6"/>
      <c r="W594" s="152"/>
      <c r="X594" s="153"/>
    </row>
    <row r="595" spans="11:24" x14ac:dyDescent="0.2"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6"/>
      <c r="W595" s="152"/>
      <c r="X595" s="153"/>
    </row>
    <row r="596" spans="11:24" x14ac:dyDescent="0.2"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6"/>
      <c r="W596" s="152"/>
      <c r="X596" s="153"/>
    </row>
    <row r="597" spans="11:24" x14ac:dyDescent="0.2"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6"/>
      <c r="W597" s="152"/>
      <c r="X597" s="153"/>
    </row>
    <row r="598" spans="11:24" x14ac:dyDescent="0.2"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6"/>
      <c r="W598" s="152"/>
      <c r="X598" s="153"/>
    </row>
    <row r="599" spans="11:24" x14ac:dyDescent="0.2"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6"/>
      <c r="W599" s="152"/>
      <c r="X599" s="153"/>
    </row>
    <row r="600" spans="11:24" x14ac:dyDescent="0.2"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6"/>
      <c r="W600" s="152"/>
      <c r="X600" s="153"/>
    </row>
    <row r="601" spans="11:24" x14ac:dyDescent="0.2"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6"/>
      <c r="W601" s="152"/>
      <c r="X601" s="153"/>
    </row>
    <row r="602" spans="11:24" x14ac:dyDescent="0.2"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6"/>
      <c r="W602" s="152"/>
      <c r="X602" s="153"/>
    </row>
    <row r="603" spans="11:24" x14ac:dyDescent="0.2"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6"/>
      <c r="W603" s="152"/>
      <c r="X603" s="153"/>
    </row>
    <row r="604" spans="11:24" x14ac:dyDescent="0.2"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6"/>
      <c r="W604" s="152"/>
      <c r="X604" s="153"/>
    </row>
    <row r="605" spans="11:24" x14ac:dyDescent="0.2"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6"/>
      <c r="W605" s="152"/>
      <c r="X605" s="153"/>
    </row>
    <row r="606" spans="11:24" x14ac:dyDescent="0.2"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6"/>
      <c r="W606" s="152"/>
      <c r="X606" s="153"/>
    </row>
    <row r="607" spans="11:24" x14ac:dyDescent="0.2"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6"/>
      <c r="W607" s="152"/>
      <c r="X607" s="153"/>
    </row>
    <row r="608" spans="11:24" x14ac:dyDescent="0.2"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6"/>
      <c r="W608" s="152"/>
      <c r="X608" s="153"/>
    </row>
    <row r="609" spans="11:24" x14ac:dyDescent="0.2"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6"/>
      <c r="W609" s="152"/>
      <c r="X609" s="153"/>
    </row>
    <row r="610" spans="11:24" x14ac:dyDescent="0.2"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6"/>
      <c r="W610" s="152"/>
      <c r="X610" s="153"/>
    </row>
    <row r="611" spans="11:24" x14ac:dyDescent="0.2"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6"/>
      <c r="W611" s="152"/>
      <c r="X611" s="153"/>
    </row>
    <row r="612" spans="11:24" x14ac:dyDescent="0.2"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6"/>
      <c r="W612" s="152"/>
      <c r="X612" s="153"/>
    </row>
    <row r="613" spans="11:24" x14ac:dyDescent="0.2"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6"/>
      <c r="W613" s="152"/>
      <c r="X613" s="153"/>
    </row>
    <row r="614" spans="11:24" x14ac:dyDescent="0.2"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6"/>
      <c r="W614" s="152"/>
      <c r="X614" s="153"/>
    </row>
    <row r="615" spans="11:24" x14ac:dyDescent="0.2"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6"/>
      <c r="W615" s="152"/>
      <c r="X615" s="153"/>
    </row>
    <row r="616" spans="11:24" x14ac:dyDescent="0.2"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6"/>
      <c r="W616" s="152"/>
      <c r="X616" s="153"/>
    </row>
    <row r="617" spans="11:24" x14ac:dyDescent="0.2"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6"/>
      <c r="W617" s="152"/>
      <c r="X617" s="153"/>
    </row>
    <row r="618" spans="11:24" x14ac:dyDescent="0.2"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6"/>
      <c r="W618" s="152"/>
      <c r="X618" s="153"/>
    </row>
    <row r="619" spans="11:24" x14ac:dyDescent="0.2"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6"/>
      <c r="W619" s="152"/>
      <c r="X619" s="153"/>
    </row>
    <row r="620" spans="11:24" x14ac:dyDescent="0.2"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6"/>
      <c r="W620" s="152"/>
      <c r="X620" s="153"/>
    </row>
    <row r="621" spans="11:24" x14ac:dyDescent="0.2"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6"/>
      <c r="W621" s="152"/>
      <c r="X621" s="153"/>
    </row>
    <row r="622" spans="11:24" x14ac:dyDescent="0.2"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6"/>
      <c r="W622" s="152"/>
      <c r="X622" s="153"/>
    </row>
    <row r="623" spans="11:24" x14ac:dyDescent="0.2"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6"/>
      <c r="W623" s="152"/>
      <c r="X623" s="153"/>
    </row>
    <row r="624" spans="11:24" x14ac:dyDescent="0.2"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6"/>
      <c r="W624" s="152"/>
      <c r="X624" s="153"/>
    </row>
    <row r="625" spans="11:24" x14ac:dyDescent="0.2"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6"/>
      <c r="W625" s="152"/>
      <c r="X625" s="153"/>
    </row>
    <row r="626" spans="11:24" x14ac:dyDescent="0.2"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6"/>
      <c r="W626" s="152"/>
      <c r="X626" s="153"/>
    </row>
    <row r="627" spans="11:24" x14ac:dyDescent="0.2"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6"/>
      <c r="W627" s="152"/>
      <c r="X627" s="153"/>
    </row>
    <row r="628" spans="11:24" x14ac:dyDescent="0.2"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6"/>
      <c r="W628" s="152"/>
      <c r="X628" s="153"/>
    </row>
    <row r="629" spans="11:24" x14ac:dyDescent="0.2"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6"/>
      <c r="W629" s="152"/>
      <c r="X629" s="153"/>
    </row>
    <row r="630" spans="11:24" x14ac:dyDescent="0.2"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6"/>
      <c r="W630" s="152"/>
      <c r="X630" s="153"/>
    </row>
    <row r="631" spans="11:24" x14ac:dyDescent="0.2"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6"/>
      <c r="W631" s="152"/>
      <c r="X631" s="153"/>
    </row>
    <row r="632" spans="11:24" x14ac:dyDescent="0.2"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6"/>
      <c r="W632" s="152"/>
      <c r="X632" s="153"/>
    </row>
    <row r="633" spans="11:24" x14ac:dyDescent="0.2"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6"/>
      <c r="W633" s="152"/>
      <c r="X633" s="153"/>
    </row>
    <row r="634" spans="11:24" x14ac:dyDescent="0.2"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6"/>
      <c r="W634" s="152"/>
      <c r="X634" s="153"/>
    </row>
    <row r="635" spans="11:24" x14ac:dyDescent="0.2"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6"/>
      <c r="W635" s="152"/>
      <c r="X635" s="153"/>
    </row>
    <row r="636" spans="11:24" x14ac:dyDescent="0.2"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6"/>
      <c r="W636" s="152"/>
      <c r="X636" s="153"/>
    </row>
    <row r="637" spans="11:24" x14ac:dyDescent="0.2"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6"/>
      <c r="W637" s="152"/>
      <c r="X637" s="153"/>
    </row>
    <row r="638" spans="11:24" x14ac:dyDescent="0.2"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6"/>
      <c r="W638" s="152"/>
      <c r="X638" s="153"/>
    </row>
    <row r="639" spans="11:24" x14ac:dyDescent="0.2"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6"/>
      <c r="W639" s="152"/>
      <c r="X639" s="153"/>
    </row>
    <row r="640" spans="11:24" x14ac:dyDescent="0.2"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6"/>
      <c r="W640" s="152"/>
      <c r="X640" s="153"/>
    </row>
    <row r="641" spans="11:24" x14ac:dyDescent="0.2"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6"/>
      <c r="W641" s="152"/>
      <c r="X641" s="153"/>
    </row>
    <row r="642" spans="11:24" x14ac:dyDescent="0.2"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6"/>
      <c r="W642" s="152"/>
      <c r="X642" s="153"/>
    </row>
    <row r="643" spans="11:24" x14ac:dyDescent="0.2"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6"/>
      <c r="W643" s="152"/>
      <c r="X643" s="153"/>
    </row>
    <row r="644" spans="11:24" x14ac:dyDescent="0.2"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6"/>
      <c r="W644" s="152"/>
      <c r="X644" s="153"/>
    </row>
    <row r="645" spans="11:24" x14ac:dyDescent="0.2"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6"/>
      <c r="W645" s="152"/>
      <c r="X645" s="153"/>
    </row>
    <row r="646" spans="11:24" x14ac:dyDescent="0.2"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6"/>
      <c r="W646" s="152"/>
      <c r="X646" s="153"/>
    </row>
    <row r="647" spans="11:24" x14ac:dyDescent="0.2"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6"/>
      <c r="W647" s="152"/>
      <c r="X647" s="153"/>
    </row>
    <row r="648" spans="11:24" x14ac:dyDescent="0.2"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6"/>
      <c r="W648" s="152"/>
      <c r="X648" s="153"/>
    </row>
    <row r="649" spans="11:24" x14ac:dyDescent="0.2"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6"/>
      <c r="W649" s="152"/>
      <c r="X649" s="153"/>
    </row>
    <row r="650" spans="11:24" x14ac:dyDescent="0.2"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6"/>
      <c r="W650" s="152"/>
      <c r="X650" s="153"/>
    </row>
    <row r="651" spans="11:24" x14ac:dyDescent="0.2"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6"/>
      <c r="W651" s="152"/>
      <c r="X651" s="153"/>
    </row>
    <row r="652" spans="11:24" x14ac:dyDescent="0.2"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6"/>
      <c r="W652" s="152"/>
      <c r="X652" s="153"/>
    </row>
    <row r="653" spans="11:24" x14ac:dyDescent="0.2"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6"/>
      <c r="W653" s="152"/>
      <c r="X653" s="153"/>
    </row>
    <row r="654" spans="11:24" x14ac:dyDescent="0.2"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6"/>
      <c r="W654" s="152"/>
      <c r="X654" s="153"/>
    </row>
    <row r="655" spans="11:24" x14ac:dyDescent="0.2"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6"/>
      <c r="W655" s="152"/>
      <c r="X655" s="153"/>
    </row>
    <row r="656" spans="11:24" x14ac:dyDescent="0.2"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6"/>
      <c r="W656" s="152"/>
      <c r="X656" s="153"/>
    </row>
    <row r="657" spans="11:24" x14ac:dyDescent="0.2"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6"/>
      <c r="W657" s="152"/>
      <c r="X657" s="153"/>
    </row>
    <row r="658" spans="11:24" x14ac:dyDescent="0.2"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6"/>
      <c r="W658" s="152"/>
      <c r="X658" s="153"/>
    </row>
    <row r="659" spans="11:24" x14ac:dyDescent="0.2"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6"/>
      <c r="W659" s="152"/>
      <c r="X659" s="153"/>
    </row>
    <row r="660" spans="11:24" x14ac:dyDescent="0.2"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6"/>
      <c r="W660" s="152"/>
      <c r="X660" s="153"/>
    </row>
    <row r="661" spans="11:24" x14ac:dyDescent="0.2"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6"/>
      <c r="W661" s="152"/>
      <c r="X661" s="153"/>
    </row>
    <row r="662" spans="11:24" x14ac:dyDescent="0.2"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6"/>
      <c r="W662" s="152"/>
      <c r="X662" s="153"/>
    </row>
    <row r="663" spans="11:24" x14ac:dyDescent="0.2"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6"/>
      <c r="W663" s="152"/>
      <c r="X663" s="153"/>
    </row>
    <row r="664" spans="11:24" x14ac:dyDescent="0.2"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6"/>
      <c r="W664" s="152"/>
      <c r="X664" s="153"/>
    </row>
    <row r="665" spans="11:24" x14ac:dyDescent="0.2"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6"/>
      <c r="W665" s="152"/>
      <c r="X665" s="153"/>
    </row>
    <row r="666" spans="11:24" x14ac:dyDescent="0.2"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6"/>
      <c r="W666" s="152"/>
      <c r="X666" s="153"/>
    </row>
    <row r="667" spans="11:24" x14ac:dyDescent="0.2"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6"/>
      <c r="W667" s="152"/>
      <c r="X667" s="153"/>
    </row>
    <row r="668" spans="11:24" x14ac:dyDescent="0.2"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6"/>
      <c r="W668" s="152"/>
      <c r="X668" s="153"/>
    </row>
    <row r="669" spans="11:24" x14ac:dyDescent="0.2"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6"/>
      <c r="W669" s="152"/>
      <c r="X669" s="153"/>
    </row>
    <row r="670" spans="11:24" x14ac:dyDescent="0.2"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6"/>
      <c r="W670" s="152"/>
      <c r="X670" s="153"/>
    </row>
    <row r="671" spans="11:24" x14ac:dyDescent="0.2"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6"/>
      <c r="W671" s="152"/>
      <c r="X671" s="153"/>
    </row>
    <row r="672" spans="11:24" x14ac:dyDescent="0.2"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6"/>
      <c r="W672" s="152"/>
      <c r="X672" s="153"/>
    </row>
    <row r="673" spans="11:24" x14ac:dyDescent="0.2"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6"/>
      <c r="W673" s="152"/>
      <c r="X673" s="153"/>
    </row>
    <row r="674" spans="11:24" x14ac:dyDescent="0.2"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6"/>
      <c r="W674" s="152"/>
      <c r="X674" s="153"/>
    </row>
    <row r="675" spans="11:24" x14ac:dyDescent="0.2"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6"/>
      <c r="W675" s="152"/>
      <c r="X675" s="153"/>
    </row>
    <row r="676" spans="11:24" x14ac:dyDescent="0.2"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6"/>
      <c r="W676" s="152"/>
      <c r="X676" s="153"/>
    </row>
    <row r="677" spans="11:24" x14ac:dyDescent="0.2"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6"/>
      <c r="W677" s="152"/>
      <c r="X677" s="153"/>
    </row>
    <row r="678" spans="11:24" x14ac:dyDescent="0.2"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6"/>
      <c r="W678" s="152"/>
      <c r="X678" s="153"/>
    </row>
    <row r="679" spans="11:24" x14ac:dyDescent="0.2"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6"/>
      <c r="W679" s="152"/>
      <c r="X679" s="153"/>
    </row>
    <row r="680" spans="11:24" x14ac:dyDescent="0.2"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6"/>
      <c r="W680" s="152"/>
      <c r="X680" s="153"/>
    </row>
    <row r="681" spans="11:24" x14ac:dyDescent="0.2"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6"/>
      <c r="W681" s="152"/>
      <c r="X681" s="153"/>
    </row>
    <row r="682" spans="11:24" x14ac:dyDescent="0.2"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6"/>
      <c r="W682" s="152"/>
      <c r="X682" s="153"/>
    </row>
    <row r="683" spans="11:24" x14ac:dyDescent="0.2"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6"/>
      <c r="W683" s="152"/>
      <c r="X683" s="153"/>
    </row>
    <row r="684" spans="11:24" x14ac:dyDescent="0.2"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6"/>
      <c r="W684" s="152"/>
      <c r="X684" s="153"/>
    </row>
    <row r="685" spans="11:24" x14ac:dyDescent="0.2"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6"/>
      <c r="W685" s="152"/>
      <c r="X685" s="153"/>
    </row>
    <row r="686" spans="11:24" x14ac:dyDescent="0.2"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6"/>
      <c r="W686" s="152"/>
      <c r="X686" s="153"/>
    </row>
    <row r="687" spans="11:24" x14ac:dyDescent="0.2"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6"/>
      <c r="W687" s="152"/>
      <c r="X687" s="153"/>
    </row>
    <row r="688" spans="11:24" x14ac:dyDescent="0.2"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6"/>
      <c r="W688" s="152"/>
      <c r="X688" s="153"/>
    </row>
    <row r="689" spans="11:24" x14ac:dyDescent="0.2"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6"/>
      <c r="W689" s="152"/>
      <c r="X689" s="153"/>
    </row>
    <row r="690" spans="11:24" x14ac:dyDescent="0.2"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6"/>
      <c r="W690" s="152"/>
      <c r="X690" s="153"/>
    </row>
    <row r="691" spans="11:24" x14ac:dyDescent="0.2"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6"/>
      <c r="W691" s="152"/>
      <c r="X691" s="153"/>
    </row>
    <row r="692" spans="11:24" x14ac:dyDescent="0.2"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6"/>
      <c r="W692" s="152"/>
      <c r="X692" s="153"/>
    </row>
    <row r="693" spans="11:24" x14ac:dyDescent="0.2"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6"/>
      <c r="W693" s="152"/>
      <c r="X693" s="153"/>
    </row>
    <row r="694" spans="11:24" x14ac:dyDescent="0.2"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6"/>
      <c r="W694" s="152"/>
      <c r="X694" s="153"/>
    </row>
    <row r="695" spans="11:24" x14ac:dyDescent="0.2"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6"/>
      <c r="W695" s="152"/>
      <c r="X695" s="153"/>
    </row>
    <row r="696" spans="11:24" x14ac:dyDescent="0.2"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6"/>
      <c r="W696" s="152"/>
      <c r="X696" s="153"/>
    </row>
    <row r="697" spans="11:24" x14ac:dyDescent="0.2"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6"/>
      <c r="W697" s="152"/>
      <c r="X697" s="153"/>
    </row>
    <row r="698" spans="11:24" x14ac:dyDescent="0.2"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6"/>
      <c r="W698" s="152"/>
      <c r="X698" s="153"/>
    </row>
    <row r="699" spans="11:24" x14ac:dyDescent="0.2"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6"/>
      <c r="W699" s="152"/>
      <c r="X699" s="153"/>
    </row>
    <row r="700" spans="11:24" x14ac:dyDescent="0.2"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6"/>
      <c r="W700" s="152"/>
      <c r="X700" s="153"/>
    </row>
    <row r="701" spans="11:24" x14ac:dyDescent="0.2"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6"/>
      <c r="W701" s="152"/>
      <c r="X701" s="153"/>
    </row>
    <row r="702" spans="11:24" x14ac:dyDescent="0.2"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6"/>
      <c r="W702" s="152"/>
      <c r="X702" s="153"/>
    </row>
    <row r="703" spans="11:24" x14ac:dyDescent="0.2"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6"/>
      <c r="W703" s="152"/>
      <c r="X703" s="153"/>
    </row>
    <row r="704" spans="11:24" x14ac:dyDescent="0.2"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6"/>
      <c r="W704" s="152"/>
      <c r="X704" s="153"/>
    </row>
    <row r="705" spans="11:24" x14ac:dyDescent="0.2"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6"/>
      <c r="W705" s="152"/>
      <c r="X705" s="153"/>
    </row>
    <row r="706" spans="11:24" x14ac:dyDescent="0.2"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6"/>
      <c r="W706" s="152"/>
      <c r="X706" s="153"/>
    </row>
    <row r="707" spans="11:24" x14ac:dyDescent="0.2"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6"/>
      <c r="W707" s="152"/>
      <c r="X707" s="153"/>
    </row>
    <row r="708" spans="11:24" x14ac:dyDescent="0.2"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6"/>
      <c r="W708" s="152"/>
      <c r="X708" s="153"/>
    </row>
    <row r="709" spans="11:24" x14ac:dyDescent="0.2"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6"/>
      <c r="W709" s="152"/>
      <c r="X709" s="153"/>
    </row>
    <row r="710" spans="11:24" x14ac:dyDescent="0.2"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6"/>
      <c r="W710" s="152"/>
      <c r="X710" s="153"/>
    </row>
    <row r="711" spans="11:24" x14ac:dyDescent="0.2"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6"/>
      <c r="W711" s="152"/>
      <c r="X711" s="153"/>
    </row>
    <row r="712" spans="11:24" x14ac:dyDescent="0.2"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6"/>
      <c r="W712" s="152"/>
      <c r="X712" s="153"/>
    </row>
    <row r="713" spans="11:24" x14ac:dyDescent="0.2"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6"/>
      <c r="W713" s="152"/>
      <c r="X713" s="153"/>
    </row>
    <row r="714" spans="11:24" x14ac:dyDescent="0.2"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6"/>
      <c r="W714" s="152"/>
      <c r="X714" s="153"/>
    </row>
    <row r="715" spans="11:24" x14ac:dyDescent="0.2"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6"/>
      <c r="W715" s="152"/>
      <c r="X715" s="153"/>
    </row>
    <row r="716" spans="11:24" x14ac:dyDescent="0.2"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6"/>
      <c r="W716" s="152"/>
      <c r="X716" s="153"/>
    </row>
    <row r="717" spans="11:24" x14ac:dyDescent="0.2"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6"/>
      <c r="W717" s="152"/>
      <c r="X717" s="153"/>
    </row>
    <row r="718" spans="11:24" x14ac:dyDescent="0.2"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6"/>
      <c r="W718" s="152"/>
      <c r="X718" s="153"/>
    </row>
    <row r="719" spans="11:24" x14ac:dyDescent="0.2"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6"/>
      <c r="W719" s="152"/>
      <c r="X719" s="153"/>
    </row>
    <row r="720" spans="11:24" x14ac:dyDescent="0.2"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6"/>
      <c r="W720" s="152"/>
      <c r="X720" s="153"/>
    </row>
    <row r="721" spans="11:24" x14ac:dyDescent="0.2"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6"/>
      <c r="W721" s="152"/>
      <c r="X721" s="153"/>
    </row>
    <row r="722" spans="11:24" x14ac:dyDescent="0.2"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6"/>
      <c r="W722" s="152"/>
      <c r="X722" s="153"/>
    </row>
    <row r="723" spans="11:24" x14ac:dyDescent="0.2"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6"/>
      <c r="W723" s="152"/>
      <c r="X723" s="153"/>
    </row>
    <row r="724" spans="11:24" x14ac:dyDescent="0.2"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6"/>
      <c r="W724" s="152"/>
      <c r="X724" s="153"/>
    </row>
    <row r="725" spans="11:24" x14ac:dyDescent="0.2"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6"/>
      <c r="W725" s="152"/>
      <c r="X725" s="153"/>
    </row>
    <row r="726" spans="11:24" x14ac:dyDescent="0.2"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6"/>
      <c r="W726" s="152"/>
      <c r="X726" s="153"/>
    </row>
    <row r="727" spans="11:24" x14ac:dyDescent="0.2"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6"/>
      <c r="W727" s="152"/>
      <c r="X727" s="153"/>
    </row>
    <row r="728" spans="11:24" x14ac:dyDescent="0.2"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6"/>
      <c r="W728" s="152"/>
      <c r="X728" s="153"/>
    </row>
    <row r="729" spans="11:24" x14ac:dyDescent="0.2"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6"/>
      <c r="W729" s="152"/>
      <c r="X729" s="153"/>
    </row>
    <row r="730" spans="11:24" x14ac:dyDescent="0.2"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6"/>
      <c r="W730" s="152"/>
      <c r="X730" s="153"/>
    </row>
    <row r="731" spans="11:24" x14ac:dyDescent="0.2"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6"/>
      <c r="W731" s="152"/>
      <c r="X731" s="153"/>
    </row>
    <row r="732" spans="11:24" x14ac:dyDescent="0.2"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6"/>
      <c r="W732" s="152"/>
      <c r="X732" s="153"/>
    </row>
    <row r="733" spans="11:24" x14ac:dyDescent="0.2"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6"/>
      <c r="W733" s="152"/>
      <c r="X733" s="153"/>
    </row>
    <row r="734" spans="11:24" x14ac:dyDescent="0.2"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6"/>
      <c r="W734" s="152"/>
      <c r="X734" s="153"/>
    </row>
    <row r="735" spans="11:24" x14ac:dyDescent="0.2"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6"/>
      <c r="W735" s="152"/>
      <c r="X735" s="153"/>
    </row>
    <row r="736" spans="11:24" x14ac:dyDescent="0.2"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6"/>
      <c r="W736" s="152"/>
      <c r="X736" s="153"/>
    </row>
    <row r="737" spans="11:24" x14ac:dyDescent="0.2"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6"/>
      <c r="W737" s="152"/>
      <c r="X737" s="153"/>
    </row>
    <row r="738" spans="11:24" x14ac:dyDescent="0.2"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6"/>
      <c r="W738" s="152"/>
      <c r="X738" s="153"/>
    </row>
    <row r="739" spans="11:24" x14ac:dyDescent="0.2"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6"/>
      <c r="W739" s="152"/>
      <c r="X739" s="153"/>
    </row>
    <row r="740" spans="11:24" x14ac:dyDescent="0.2"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6"/>
      <c r="W740" s="152"/>
      <c r="X740" s="153"/>
    </row>
    <row r="741" spans="11:24" x14ac:dyDescent="0.2"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6"/>
      <c r="W741" s="152"/>
      <c r="X741" s="153"/>
    </row>
    <row r="742" spans="11:24" x14ac:dyDescent="0.2"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6"/>
      <c r="W742" s="152"/>
      <c r="X742" s="153"/>
    </row>
    <row r="743" spans="11:24" x14ac:dyDescent="0.2"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6"/>
      <c r="W743" s="152"/>
      <c r="X743" s="153"/>
    </row>
    <row r="744" spans="11:24" x14ac:dyDescent="0.2"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6"/>
      <c r="W744" s="152"/>
      <c r="X744" s="153"/>
    </row>
    <row r="745" spans="11:24" x14ac:dyDescent="0.2"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6"/>
      <c r="W745" s="152"/>
      <c r="X745" s="153"/>
    </row>
    <row r="746" spans="11:24" x14ac:dyDescent="0.2"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6"/>
      <c r="W746" s="152"/>
      <c r="X746" s="153"/>
    </row>
    <row r="747" spans="11:24" x14ac:dyDescent="0.2"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6"/>
      <c r="W747" s="152"/>
      <c r="X747" s="153"/>
    </row>
    <row r="748" spans="11:24" x14ac:dyDescent="0.2"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6"/>
      <c r="W748" s="152"/>
      <c r="X748" s="153"/>
    </row>
    <row r="749" spans="11:24" x14ac:dyDescent="0.2"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6"/>
      <c r="W749" s="152"/>
      <c r="X749" s="153"/>
    </row>
    <row r="750" spans="11:24" x14ac:dyDescent="0.2"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6"/>
      <c r="W750" s="152"/>
      <c r="X750" s="153"/>
    </row>
    <row r="751" spans="11:24" x14ac:dyDescent="0.2"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6"/>
      <c r="W751" s="152"/>
      <c r="X751" s="153"/>
    </row>
    <row r="752" spans="11:24" x14ac:dyDescent="0.2"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6"/>
      <c r="W752" s="152"/>
      <c r="X752" s="153"/>
    </row>
    <row r="753" spans="11:24" x14ac:dyDescent="0.2"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6"/>
      <c r="W753" s="152"/>
      <c r="X753" s="153"/>
    </row>
    <row r="754" spans="11:24" x14ac:dyDescent="0.2"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6"/>
      <c r="W754" s="152"/>
      <c r="X754" s="153"/>
    </row>
    <row r="755" spans="11:24" x14ac:dyDescent="0.2"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6"/>
      <c r="W755" s="152"/>
      <c r="X755" s="153"/>
    </row>
    <row r="756" spans="11:24" x14ac:dyDescent="0.2"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6"/>
      <c r="W756" s="152"/>
      <c r="X756" s="153"/>
    </row>
    <row r="757" spans="11:24" x14ac:dyDescent="0.2"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6"/>
      <c r="W757" s="152"/>
      <c r="X757" s="153"/>
    </row>
    <row r="758" spans="11:24" x14ac:dyDescent="0.2"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6"/>
      <c r="W758" s="152"/>
      <c r="X758" s="153"/>
    </row>
    <row r="759" spans="11:24" x14ac:dyDescent="0.2"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6"/>
      <c r="W759" s="152"/>
      <c r="X759" s="153"/>
    </row>
    <row r="760" spans="11:24" x14ac:dyDescent="0.2"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6"/>
      <c r="W760" s="152"/>
      <c r="X760" s="153"/>
    </row>
    <row r="761" spans="11:24" x14ac:dyDescent="0.2"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6"/>
      <c r="W761" s="152"/>
      <c r="X761" s="153"/>
    </row>
    <row r="762" spans="11:24" x14ac:dyDescent="0.2"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6"/>
      <c r="W762" s="152"/>
      <c r="X762" s="153"/>
    </row>
    <row r="763" spans="11:24" x14ac:dyDescent="0.2"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6"/>
      <c r="W763" s="152"/>
      <c r="X763" s="153"/>
    </row>
    <row r="764" spans="11:24" x14ac:dyDescent="0.2"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6"/>
      <c r="W764" s="152"/>
      <c r="X764" s="153"/>
    </row>
    <row r="765" spans="11:24" x14ac:dyDescent="0.2"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6"/>
      <c r="W765" s="152"/>
      <c r="X765" s="153"/>
    </row>
    <row r="766" spans="11:24" x14ac:dyDescent="0.2"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6"/>
      <c r="W766" s="152"/>
      <c r="X766" s="153"/>
    </row>
    <row r="767" spans="11:24" x14ac:dyDescent="0.2"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6"/>
      <c r="W767" s="152"/>
      <c r="X767" s="153"/>
    </row>
    <row r="768" spans="11:24" x14ac:dyDescent="0.2"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6"/>
      <c r="W768" s="152"/>
      <c r="X768" s="153"/>
    </row>
    <row r="769" spans="11:24" x14ac:dyDescent="0.2"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6"/>
      <c r="W769" s="152"/>
      <c r="X769" s="153"/>
    </row>
    <row r="770" spans="11:24" x14ac:dyDescent="0.2"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6"/>
      <c r="W770" s="152"/>
      <c r="X770" s="153"/>
    </row>
    <row r="771" spans="11:24" x14ac:dyDescent="0.2"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6"/>
      <c r="W771" s="152"/>
      <c r="X771" s="153"/>
    </row>
    <row r="772" spans="11:24" x14ac:dyDescent="0.2"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6"/>
      <c r="W772" s="152"/>
      <c r="X772" s="153"/>
    </row>
    <row r="773" spans="11:24" x14ac:dyDescent="0.2"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6"/>
      <c r="W773" s="152"/>
      <c r="X773" s="153"/>
    </row>
    <row r="774" spans="11:24" x14ac:dyDescent="0.2"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6"/>
      <c r="W774" s="152"/>
      <c r="X774" s="153"/>
    </row>
    <row r="775" spans="11:24" x14ac:dyDescent="0.2"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6"/>
      <c r="W775" s="152"/>
      <c r="X775" s="153"/>
    </row>
    <row r="776" spans="11:24" x14ac:dyDescent="0.2"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6"/>
      <c r="W776" s="152"/>
      <c r="X776" s="153"/>
    </row>
    <row r="777" spans="11:24" x14ac:dyDescent="0.2"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6"/>
      <c r="W777" s="152"/>
      <c r="X777" s="153"/>
    </row>
    <row r="778" spans="11:24" x14ac:dyDescent="0.2"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6"/>
      <c r="W778" s="152"/>
      <c r="X778" s="153"/>
    </row>
    <row r="779" spans="11:24" x14ac:dyDescent="0.2"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6"/>
      <c r="W779" s="152"/>
      <c r="X779" s="153"/>
    </row>
    <row r="780" spans="11:24" x14ac:dyDescent="0.2"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6"/>
      <c r="W780" s="152"/>
      <c r="X780" s="153"/>
    </row>
    <row r="781" spans="11:24" x14ac:dyDescent="0.2"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6"/>
      <c r="W781" s="152"/>
      <c r="X781" s="153"/>
    </row>
    <row r="782" spans="11:24" x14ac:dyDescent="0.2"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6"/>
      <c r="W782" s="152"/>
      <c r="X782" s="153"/>
    </row>
    <row r="783" spans="11:24" x14ac:dyDescent="0.2"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6"/>
      <c r="W783" s="152"/>
      <c r="X783" s="153"/>
    </row>
    <row r="784" spans="11:24" x14ac:dyDescent="0.2"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6"/>
      <c r="W784" s="152"/>
      <c r="X784" s="153"/>
    </row>
    <row r="785" spans="11:24" x14ac:dyDescent="0.2"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6"/>
      <c r="W785" s="152"/>
      <c r="X785" s="153"/>
    </row>
    <row r="786" spans="11:24" x14ac:dyDescent="0.2"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6"/>
      <c r="W786" s="152"/>
      <c r="X786" s="153"/>
    </row>
    <row r="787" spans="11:24" x14ac:dyDescent="0.2"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6"/>
      <c r="W787" s="152"/>
      <c r="X787" s="153"/>
    </row>
    <row r="788" spans="11:24" x14ac:dyDescent="0.2"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6"/>
      <c r="W788" s="152"/>
      <c r="X788" s="153"/>
    </row>
    <row r="789" spans="11:24" x14ac:dyDescent="0.2"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6"/>
      <c r="W789" s="152"/>
      <c r="X789" s="153"/>
    </row>
    <row r="790" spans="11:24" x14ac:dyDescent="0.2"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6"/>
      <c r="W790" s="152"/>
      <c r="X790" s="153"/>
    </row>
    <row r="791" spans="11:24" x14ac:dyDescent="0.2"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6"/>
      <c r="W791" s="152"/>
      <c r="X791" s="153"/>
    </row>
    <row r="792" spans="11:24" x14ac:dyDescent="0.2"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6"/>
      <c r="W792" s="152"/>
      <c r="X792" s="153"/>
    </row>
    <row r="793" spans="11:24" x14ac:dyDescent="0.2"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6"/>
      <c r="W793" s="152"/>
      <c r="X793" s="153"/>
    </row>
    <row r="794" spans="11:24" x14ac:dyDescent="0.2"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6"/>
      <c r="W794" s="152"/>
      <c r="X794" s="153"/>
    </row>
    <row r="795" spans="11:24" x14ac:dyDescent="0.2"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6"/>
      <c r="W795" s="152"/>
      <c r="X795" s="153"/>
    </row>
    <row r="796" spans="11:24" x14ac:dyDescent="0.2"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6"/>
      <c r="W796" s="152"/>
      <c r="X796" s="153"/>
    </row>
    <row r="797" spans="11:24" x14ac:dyDescent="0.2"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6"/>
      <c r="W797" s="152"/>
      <c r="X797" s="153"/>
    </row>
    <row r="798" spans="11:24" x14ac:dyDescent="0.2"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6"/>
      <c r="W798" s="152"/>
      <c r="X798" s="153"/>
    </row>
    <row r="799" spans="11:24" x14ac:dyDescent="0.2"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6"/>
      <c r="W799" s="152"/>
      <c r="X799" s="153"/>
    </row>
    <row r="800" spans="11:24" x14ac:dyDescent="0.2"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6"/>
      <c r="W800" s="152"/>
      <c r="X800" s="153"/>
    </row>
    <row r="801" spans="11:24" x14ac:dyDescent="0.2"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6"/>
      <c r="W801" s="152"/>
      <c r="X801" s="153"/>
    </row>
    <row r="802" spans="11:24" x14ac:dyDescent="0.2"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6"/>
      <c r="W802" s="152"/>
      <c r="X802" s="153"/>
    </row>
    <row r="803" spans="11:24" x14ac:dyDescent="0.2"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6"/>
      <c r="W803" s="152"/>
      <c r="X803" s="153"/>
    </row>
    <row r="804" spans="11:24" x14ac:dyDescent="0.2"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6"/>
      <c r="W804" s="152"/>
      <c r="X804" s="153"/>
    </row>
    <row r="805" spans="11:24" x14ac:dyDescent="0.2"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6"/>
      <c r="W805" s="152"/>
      <c r="X805" s="153"/>
    </row>
    <row r="806" spans="11:24" x14ac:dyDescent="0.2"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6"/>
      <c r="W806" s="152"/>
      <c r="X806" s="153"/>
    </row>
    <row r="807" spans="11:24" x14ac:dyDescent="0.2"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6"/>
      <c r="W807" s="152"/>
      <c r="X807" s="153"/>
    </row>
    <row r="808" spans="11:24" x14ac:dyDescent="0.2"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6"/>
      <c r="W808" s="152"/>
      <c r="X808" s="153"/>
    </row>
    <row r="809" spans="11:24" x14ac:dyDescent="0.2"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6"/>
      <c r="W809" s="152"/>
      <c r="X809" s="153"/>
    </row>
    <row r="810" spans="11:24" x14ac:dyDescent="0.2"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6"/>
      <c r="W810" s="152"/>
      <c r="X810" s="153"/>
    </row>
    <row r="811" spans="11:24" x14ac:dyDescent="0.2"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6"/>
      <c r="W811" s="152"/>
      <c r="X811" s="153"/>
    </row>
    <row r="812" spans="11:24" x14ac:dyDescent="0.2"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6"/>
      <c r="W812" s="152"/>
      <c r="X812" s="153"/>
    </row>
    <row r="813" spans="11:24" x14ac:dyDescent="0.2"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6"/>
      <c r="W813" s="152"/>
      <c r="X813" s="153"/>
    </row>
    <row r="814" spans="11:24" x14ac:dyDescent="0.2"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6"/>
      <c r="W814" s="152"/>
      <c r="X814" s="153"/>
    </row>
    <row r="815" spans="11:24" x14ac:dyDescent="0.2"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6"/>
      <c r="W815" s="152"/>
      <c r="X815" s="153"/>
    </row>
    <row r="816" spans="11:24" x14ac:dyDescent="0.2"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6"/>
      <c r="W816" s="152"/>
      <c r="X816" s="153"/>
    </row>
    <row r="817" spans="11:24" x14ac:dyDescent="0.2"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6"/>
      <c r="W817" s="152"/>
      <c r="X817" s="153"/>
    </row>
    <row r="818" spans="11:24" x14ac:dyDescent="0.2"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6"/>
      <c r="W818" s="152"/>
      <c r="X818" s="153"/>
    </row>
    <row r="819" spans="11:24" x14ac:dyDescent="0.2"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6"/>
      <c r="W819" s="152"/>
      <c r="X819" s="153"/>
    </row>
    <row r="820" spans="11:24" x14ac:dyDescent="0.2"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6"/>
      <c r="W820" s="152"/>
      <c r="X820" s="153"/>
    </row>
    <row r="821" spans="11:24" x14ac:dyDescent="0.2"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6"/>
      <c r="W821" s="152"/>
      <c r="X821" s="153"/>
    </row>
    <row r="822" spans="11:24" x14ac:dyDescent="0.2"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6"/>
      <c r="W822" s="152"/>
      <c r="X822" s="153"/>
    </row>
    <row r="823" spans="11:24" x14ac:dyDescent="0.2"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6"/>
      <c r="W823" s="152"/>
      <c r="X823" s="153"/>
    </row>
    <row r="824" spans="11:24" x14ac:dyDescent="0.2"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6"/>
      <c r="W824" s="152"/>
      <c r="X824" s="153"/>
    </row>
    <row r="825" spans="11:24" x14ac:dyDescent="0.2"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6"/>
      <c r="W825" s="152"/>
      <c r="X825" s="153"/>
    </row>
    <row r="826" spans="11:24" x14ac:dyDescent="0.2"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6"/>
      <c r="W826" s="152"/>
      <c r="X826" s="153"/>
    </row>
    <row r="827" spans="11:24" x14ac:dyDescent="0.2"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6"/>
      <c r="W827" s="152"/>
      <c r="X827" s="153"/>
    </row>
    <row r="828" spans="11:24" x14ac:dyDescent="0.2"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6"/>
      <c r="W828" s="152"/>
      <c r="X828" s="153"/>
    </row>
    <row r="829" spans="11:24" x14ac:dyDescent="0.2"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6"/>
      <c r="W829" s="152"/>
      <c r="X829" s="153"/>
    </row>
    <row r="830" spans="11:24" x14ac:dyDescent="0.2"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6"/>
      <c r="W830" s="152"/>
      <c r="X830" s="153"/>
    </row>
    <row r="831" spans="11:24" x14ac:dyDescent="0.2"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6"/>
      <c r="W831" s="152"/>
      <c r="X831" s="153"/>
    </row>
    <row r="832" spans="11:24" x14ac:dyDescent="0.2"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6"/>
      <c r="W832" s="152"/>
      <c r="X832" s="153"/>
    </row>
    <row r="833" spans="11:24" x14ac:dyDescent="0.2"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6"/>
      <c r="W833" s="152"/>
      <c r="X833" s="153"/>
    </row>
    <row r="834" spans="11:24" x14ac:dyDescent="0.2"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6"/>
      <c r="W834" s="152"/>
      <c r="X834" s="153"/>
    </row>
    <row r="835" spans="11:24" x14ac:dyDescent="0.2"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6"/>
      <c r="W835" s="152"/>
      <c r="X835" s="153"/>
    </row>
    <row r="836" spans="11:24" x14ac:dyDescent="0.2"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6"/>
      <c r="W836" s="152"/>
      <c r="X836" s="153"/>
    </row>
    <row r="837" spans="11:24" x14ac:dyDescent="0.2"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6"/>
      <c r="W837" s="152"/>
      <c r="X837" s="153"/>
    </row>
    <row r="838" spans="11:24" x14ac:dyDescent="0.2"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6"/>
      <c r="W838" s="152"/>
      <c r="X838" s="153"/>
    </row>
    <row r="839" spans="11:24" x14ac:dyDescent="0.2"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6"/>
      <c r="W839" s="152"/>
      <c r="X839" s="153"/>
    </row>
    <row r="840" spans="11:24" x14ac:dyDescent="0.2"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6"/>
      <c r="W840" s="152"/>
      <c r="X840" s="153"/>
    </row>
    <row r="841" spans="11:24" x14ac:dyDescent="0.2"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6"/>
      <c r="W841" s="152"/>
      <c r="X841" s="153"/>
    </row>
    <row r="842" spans="11:24" x14ac:dyDescent="0.2"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6"/>
      <c r="W842" s="152"/>
      <c r="X842" s="153"/>
    </row>
    <row r="843" spans="11:24" x14ac:dyDescent="0.2"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6"/>
      <c r="W843" s="152"/>
      <c r="X843" s="153"/>
    </row>
    <row r="844" spans="11:24" x14ac:dyDescent="0.2"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6"/>
      <c r="W844" s="152"/>
      <c r="X844" s="153"/>
    </row>
    <row r="845" spans="11:24" x14ac:dyDescent="0.2"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6"/>
      <c r="W845" s="152"/>
      <c r="X845" s="153"/>
    </row>
    <row r="846" spans="11:24" x14ac:dyDescent="0.2"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6"/>
      <c r="W846" s="152"/>
      <c r="X846" s="153"/>
    </row>
    <row r="847" spans="11:24" x14ac:dyDescent="0.2"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6"/>
      <c r="W847" s="152"/>
      <c r="X847" s="153"/>
    </row>
    <row r="848" spans="11:24" x14ac:dyDescent="0.2"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6"/>
      <c r="W848" s="152"/>
      <c r="X848" s="153"/>
    </row>
    <row r="849" spans="11:24" x14ac:dyDescent="0.2"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6"/>
      <c r="W849" s="152"/>
      <c r="X849" s="153"/>
    </row>
    <row r="850" spans="11:24" x14ac:dyDescent="0.2"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6"/>
      <c r="W850" s="152"/>
      <c r="X850" s="153"/>
    </row>
    <row r="851" spans="11:24" x14ac:dyDescent="0.2"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6"/>
      <c r="W851" s="152"/>
      <c r="X851" s="153"/>
    </row>
    <row r="852" spans="11:24" x14ac:dyDescent="0.2"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6"/>
      <c r="W852" s="152"/>
      <c r="X852" s="153"/>
    </row>
    <row r="853" spans="11:24" x14ac:dyDescent="0.2"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6"/>
      <c r="W853" s="152"/>
      <c r="X853" s="153"/>
    </row>
    <row r="854" spans="11:24" x14ac:dyDescent="0.2"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6"/>
      <c r="W854" s="152"/>
      <c r="X854" s="153"/>
    </row>
    <row r="855" spans="11:24" x14ac:dyDescent="0.2"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6"/>
      <c r="W855" s="152"/>
      <c r="X855" s="153"/>
    </row>
    <row r="856" spans="11:24" x14ac:dyDescent="0.2"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6"/>
      <c r="W856" s="152"/>
      <c r="X856" s="153"/>
    </row>
    <row r="857" spans="11:24" x14ac:dyDescent="0.2"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6"/>
      <c r="W857" s="152"/>
      <c r="X857" s="153"/>
    </row>
    <row r="858" spans="11:24" x14ac:dyDescent="0.2"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6"/>
      <c r="W858" s="152"/>
      <c r="X858" s="153"/>
    </row>
    <row r="859" spans="11:24" x14ac:dyDescent="0.2"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6"/>
      <c r="W859" s="152"/>
      <c r="X859" s="153"/>
    </row>
    <row r="860" spans="11:24" x14ac:dyDescent="0.2"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6"/>
      <c r="W860" s="152"/>
      <c r="X860" s="153"/>
    </row>
    <row r="861" spans="11:24" x14ac:dyDescent="0.2"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6"/>
      <c r="W861" s="152"/>
      <c r="X861" s="153"/>
    </row>
    <row r="862" spans="11:24" x14ac:dyDescent="0.2"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6"/>
      <c r="W862" s="152"/>
      <c r="X862" s="153"/>
    </row>
    <row r="863" spans="11:24" x14ac:dyDescent="0.2"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6"/>
      <c r="W863" s="152"/>
      <c r="X863" s="153"/>
    </row>
    <row r="864" spans="11:24" x14ac:dyDescent="0.2"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6"/>
      <c r="W864" s="152"/>
      <c r="X864" s="153"/>
    </row>
    <row r="865" spans="11:24" x14ac:dyDescent="0.2"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6"/>
      <c r="W865" s="152"/>
      <c r="X865" s="153"/>
    </row>
    <row r="866" spans="11:24" x14ac:dyDescent="0.2"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6"/>
      <c r="W866" s="152"/>
      <c r="X866" s="153"/>
    </row>
    <row r="867" spans="11:24" x14ac:dyDescent="0.2"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6"/>
      <c r="W867" s="152"/>
      <c r="X867" s="153"/>
    </row>
    <row r="868" spans="11:24" x14ac:dyDescent="0.2"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6"/>
      <c r="W868" s="152"/>
      <c r="X868" s="153"/>
    </row>
    <row r="869" spans="11:24" x14ac:dyDescent="0.2"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6"/>
      <c r="W869" s="152"/>
      <c r="X869" s="153"/>
    </row>
    <row r="870" spans="11:24" x14ac:dyDescent="0.2"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6"/>
      <c r="W870" s="152"/>
      <c r="X870" s="153"/>
    </row>
    <row r="871" spans="11:24" x14ac:dyDescent="0.2"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6"/>
      <c r="W871" s="152"/>
      <c r="X871" s="153"/>
    </row>
    <row r="872" spans="11:24" x14ac:dyDescent="0.2"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6"/>
      <c r="W872" s="152"/>
      <c r="X872" s="153"/>
    </row>
    <row r="873" spans="11:24" x14ac:dyDescent="0.2"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6"/>
      <c r="W873" s="152"/>
      <c r="X873" s="153"/>
    </row>
    <row r="874" spans="11:24" x14ac:dyDescent="0.2"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6"/>
      <c r="W874" s="152"/>
      <c r="X874" s="153"/>
    </row>
    <row r="875" spans="11:24" x14ac:dyDescent="0.2"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6"/>
      <c r="W875" s="152"/>
      <c r="X875" s="153"/>
    </row>
    <row r="876" spans="11:24" x14ac:dyDescent="0.2"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6"/>
      <c r="W876" s="152"/>
      <c r="X876" s="153"/>
    </row>
    <row r="877" spans="11:24" x14ac:dyDescent="0.2"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6"/>
      <c r="W877" s="152"/>
      <c r="X877" s="153"/>
    </row>
    <row r="878" spans="11:24" x14ac:dyDescent="0.2"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6"/>
      <c r="W878" s="152"/>
      <c r="X878" s="153"/>
    </row>
    <row r="879" spans="11:24" x14ac:dyDescent="0.2"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6"/>
      <c r="W879" s="152"/>
      <c r="X879" s="153"/>
    </row>
    <row r="880" spans="11:24" x14ac:dyDescent="0.2"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6"/>
      <c r="W880" s="152"/>
      <c r="X880" s="153"/>
    </row>
    <row r="881" spans="11:24" x14ac:dyDescent="0.2"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6"/>
      <c r="W881" s="152"/>
      <c r="X881" s="153"/>
    </row>
    <row r="882" spans="11:24" x14ac:dyDescent="0.2"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6"/>
      <c r="W882" s="152"/>
      <c r="X882" s="153"/>
    </row>
    <row r="883" spans="11:24" x14ac:dyDescent="0.2"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6"/>
      <c r="W883" s="152"/>
      <c r="X883" s="153"/>
    </row>
    <row r="884" spans="11:24" x14ac:dyDescent="0.2"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6"/>
      <c r="W884" s="152"/>
      <c r="X884" s="153"/>
    </row>
    <row r="885" spans="11:24" x14ac:dyDescent="0.2"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6"/>
      <c r="W885" s="152"/>
      <c r="X885" s="153"/>
    </row>
    <row r="886" spans="11:24" x14ac:dyDescent="0.2"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6"/>
      <c r="W886" s="152"/>
      <c r="X886" s="153"/>
    </row>
    <row r="887" spans="11:24" x14ac:dyDescent="0.2"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6"/>
      <c r="W887" s="152"/>
      <c r="X887" s="153"/>
    </row>
    <row r="888" spans="11:24" x14ac:dyDescent="0.2"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6"/>
      <c r="W888" s="152"/>
      <c r="X888" s="153"/>
    </row>
    <row r="889" spans="11:24" x14ac:dyDescent="0.2"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6"/>
      <c r="W889" s="152"/>
      <c r="X889" s="153"/>
    </row>
    <row r="890" spans="11:24" x14ac:dyDescent="0.2"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6"/>
      <c r="W890" s="152"/>
      <c r="X890" s="153"/>
    </row>
    <row r="891" spans="11:24" x14ac:dyDescent="0.2"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6"/>
      <c r="W891" s="152"/>
      <c r="X891" s="153"/>
    </row>
    <row r="892" spans="11:24" x14ac:dyDescent="0.2"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6"/>
      <c r="W892" s="152"/>
      <c r="X892" s="153"/>
    </row>
    <row r="893" spans="11:24" x14ac:dyDescent="0.2"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6"/>
      <c r="W893" s="152"/>
      <c r="X893" s="153"/>
    </row>
    <row r="894" spans="11:24" x14ac:dyDescent="0.2"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6"/>
      <c r="W894" s="152"/>
      <c r="X894" s="153"/>
    </row>
    <row r="895" spans="11:24" x14ac:dyDescent="0.2"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6"/>
      <c r="W895" s="152"/>
      <c r="X895" s="153"/>
    </row>
    <row r="896" spans="11:24" x14ac:dyDescent="0.2"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6"/>
      <c r="W896" s="152"/>
      <c r="X896" s="153"/>
    </row>
    <row r="897" spans="11:24" x14ac:dyDescent="0.2"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6"/>
      <c r="W897" s="152"/>
      <c r="X897" s="153"/>
    </row>
    <row r="898" spans="11:24" x14ac:dyDescent="0.2"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6"/>
      <c r="W898" s="152"/>
      <c r="X898" s="153"/>
    </row>
    <row r="899" spans="11:24" x14ac:dyDescent="0.2"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6"/>
      <c r="W899" s="152"/>
      <c r="X899" s="153"/>
    </row>
    <row r="900" spans="11:24" x14ac:dyDescent="0.2"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6"/>
      <c r="W900" s="152"/>
      <c r="X900" s="153"/>
    </row>
    <row r="901" spans="11:24" x14ac:dyDescent="0.2"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6"/>
      <c r="W901" s="152"/>
      <c r="X901" s="153"/>
    </row>
    <row r="902" spans="11:24" x14ac:dyDescent="0.2"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6"/>
      <c r="W902" s="152"/>
      <c r="X902" s="153"/>
    </row>
    <row r="903" spans="11:24" x14ac:dyDescent="0.2"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6"/>
      <c r="W903" s="152"/>
      <c r="X903" s="153"/>
    </row>
    <row r="904" spans="11:24" x14ac:dyDescent="0.2"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6"/>
      <c r="W904" s="152"/>
      <c r="X904" s="153"/>
    </row>
    <row r="905" spans="11:24" x14ac:dyDescent="0.2"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6"/>
      <c r="W905" s="152"/>
      <c r="X905" s="153"/>
    </row>
    <row r="906" spans="11:24" x14ac:dyDescent="0.2"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6"/>
      <c r="W906" s="152"/>
      <c r="X906" s="153"/>
    </row>
    <row r="907" spans="11:24" x14ac:dyDescent="0.2"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6"/>
      <c r="W907" s="152"/>
      <c r="X907" s="153"/>
    </row>
    <row r="908" spans="11:24" x14ac:dyDescent="0.2"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6"/>
      <c r="W908" s="152"/>
      <c r="X908" s="153"/>
    </row>
    <row r="909" spans="11:24" x14ac:dyDescent="0.2"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6"/>
      <c r="W909" s="152"/>
      <c r="X909" s="153"/>
    </row>
    <row r="910" spans="11:24" x14ac:dyDescent="0.2"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6"/>
      <c r="W910" s="152"/>
      <c r="X910" s="153"/>
    </row>
    <row r="911" spans="11:24" x14ac:dyDescent="0.2"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6"/>
      <c r="W911" s="152"/>
      <c r="X911" s="153"/>
    </row>
    <row r="912" spans="11:24" x14ac:dyDescent="0.2"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6"/>
      <c r="W912" s="152"/>
      <c r="X912" s="153"/>
    </row>
    <row r="913" spans="11:24" x14ac:dyDescent="0.2"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6"/>
      <c r="W913" s="152"/>
      <c r="X913" s="153"/>
    </row>
    <row r="914" spans="11:24" x14ac:dyDescent="0.2"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6"/>
      <c r="W914" s="152"/>
      <c r="X914" s="153"/>
    </row>
    <row r="915" spans="11:24" x14ac:dyDescent="0.2"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6"/>
      <c r="W915" s="152"/>
      <c r="X915" s="153"/>
    </row>
    <row r="916" spans="11:24" x14ac:dyDescent="0.2">
      <c r="K916" s="152"/>
      <c r="L916" s="152"/>
      <c r="M916" s="152"/>
      <c r="N916" s="152"/>
      <c r="O916" s="152"/>
      <c r="P916" s="152"/>
      <c r="Q916" s="152"/>
      <c r="R916" s="152"/>
      <c r="S916" s="152"/>
      <c r="T916" s="152"/>
      <c r="U916" s="152"/>
      <c r="V916" s="156"/>
      <c r="W916" s="152"/>
      <c r="X916" s="153"/>
    </row>
    <row r="917" spans="11:24" x14ac:dyDescent="0.2">
      <c r="K917" s="152"/>
      <c r="L917" s="152"/>
      <c r="M917" s="152"/>
      <c r="N917" s="152"/>
      <c r="O917" s="152"/>
      <c r="P917" s="152"/>
      <c r="Q917" s="152"/>
      <c r="R917" s="152"/>
      <c r="S917" s="152"/>
      <c r="T917" s="152"/>
      <c r="U917" s="152"/>
      <c r="V917" s="156"/>
      <c r="W917" s="152"/>
      <c r="X917" s="153"/>
    </row>
    <row r="918" spans="11:24" x14ac:dyDescent="0.2"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6"/>
      <c r="W918" s="152"/>
      <c r="X918" s="153"/>
    </row>
    <row r="919" spans="11:24" x14ac:dyDescent="0.2">
      <c r="K919" s="152"/>
      <c r="L919" s="152"/>
      <c r="M919" s="152"/>
      <c r="N919" s="152"/>
      <c r="O919" s="152"/>
      <c r="P919" s="152"/>
      <c r="Q919" s="152"/>
      <c r="R919" s="152"/>
      <c r="S919" s="152"/>
      <c r="T919" s="152"/>
      <c r="U919" s="152"/>
      <c r="V919" s="156"/>
      <c r="W919" s="152"/>
      <c r="X919" s="153"/>
    </row>
    <row r="920" spans="11:24" x14ac:dyDescent="0.2">
      <c r="K920" s="152"/>
      <c r="L920" s="152"/>
      <c r="M920" s="152"/>
      <c r="N920" s="152"/>
      <c r="O920" s="152"/>
      <c r="P920" s="152"/>
      <c r="Q920" s="152"/>
      <c r="R920" s="152"/>
      <c r="S920" s="152"/>
      <c r="T920" s="152"/>
      <c r="U920" s="152"/>
      <c r="V920" s="156"/>
      <c r="W920" s="152"/>
      <c r="X920" s="153"/>
    </row>
    <row r="921" spans="11:24" x14ac:dyDescent="0.2"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6"/>
      <c r="W921" s="152"/>
      <c r="X921" s="153"/>
    </row>
    <row r="922" spans="11:24" x14ac:dyDescent="0.2"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6"/>
      <c r="W922" s="152"/>
      <c r="X922" s="153"/>
    </row>
    <row r="923" spans="11:24" x14ac:dyDescent="0.2">
      <c r="K923" s="152"/>
      <c r="L923" s="152"/>
      <c r="M923" s="152"/>
      <c r="N923" s="152"/>
      <c r="O923" s="152"/>
      <c r="P923" s="152"/>
      <c r="Q923" s="152"/>
      <c r="R923" s="152"/>
      <c r="S923" s="152"/>
      <c r="T923" s="152"/>
      <c r="U923" s="152"/>
      <c r="V923" s="156"/>
      <c r="W923" s="152"/>
      <c r="X923" s="153"/>
    </row>
    <row r="924" spans="11:24" x14ac:dyDescent="0.2"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6"/>
      <c r="W924" s="152"/>
      <c r="X924" s="153"/>
    </row>
    <row r="925" spans="11:24" x14ac:dyDescent="0.2"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6"/>
      <c r="W925" s="152"/>
      <c r="X925" s="153"/>
    </row>
    <row r="926" spans="11:24" x14ac:dyDescent="0.2"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6"/>
      <c r="W926" s="152"/>
      <c r="X926" s="153"/>
    </row>
    <row r="927" spans="11:24" x14ac:dyDescent="0.2"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6"/>
      <c r="W927" s="152"/>
      <c r="X927" s="153"/>
    </row>
    <row r="928" spans="11:24" x14ac:dyDescent="0.2"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6"/>
      <c r="W928" s="152"/>
      <c r="X928" s="153"/>
    </row>
    <row r="929" spans="11:24" x14ac:dyDescent="0.2"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6"/>
      <c r="W929" s="152"/>
      <c r="X929" s="153"/>
    </row>
    <row r="930" spans="11:24" x14ac:dyDescent="0.2"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6"/>
      <c r="W930" s="152"/>
      <c r="X930" s="153"/>
    </row>
    <row r="931" spans="11:24" x14ac:dyDescent="0.2"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6"/>
      <c r="W931" s="152"/>
      <c r="X931" s="153"/>
    </row>
    <row r="932" spans="11:24" x14ac:dyDescent="0.2"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6"/>
      <c r="W932" s="152"/>
      <c r="X932" s="153"/>
    </row>
    <row r="933" spans="11:24" x14ac:dyDescent="0.2"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6"/>
      <c r="W933" s="152"/>
      <c r="X933" s="153"/>
    </row>
    <row r="934" spans="11:24" x14ac:dyDescent="0.2"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6"/>
      <c r="W934" s="152"/>
      <c r="X934" s="153"/>
    </row>
    <row r="935" spans="11:24" x14ac:dyDescent="0.2"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6"/>
      <c r="W935" s="152"/>
      <c r="X935" s="153"/>
    </row>
    <row r="936" spans="11:24" x14ac:dyDescent="0.2">
      <c r="K936" s="152"/>
      <c r="L936" s="152"/>
      <c r="M936" s="152"/>
      <c r="N936" s="152"/>
      <c r="O936" s="152"/>
      <c r="P936" s="152"/>
      <c r="Q936" s="152"/>
      <c r="R936" s="152"/>
      <c r="S936" s="152"/>
      <c r="T936" s="152"/>
      <c r="U936" s="152"/>
      <c r="V936" s="156"/>
      <c r="W936" s="152"/>
      <c r="X936" s="153"/>
    </row>
    <row r="937" spans="11:24" x14ac:dyDescent="0.2"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6"/>
      <c r="W937" s="152"/>
      <c r="X937" s="153"/>
    </row>
    <row r="938" spans="11:24" x14ac:dyDescent="0.2"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6"/>
      <c r="W938" s="152"/>
      <c r="X938" s="153"/>
    </row>
    <row r="939" spans="11:24" x14ac:dyDescent="0.2"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6"/>
      <c r="W939" s="152"/>
      <c r="X939" s="153"/>
    </row>
    <row r="940" spans="11:24" x14ac:dyDescent="0.2"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6"/>
      <c r="W940" s="152"/>
      <c r="X940" s="153"/>
    </row>
    <row r="941" spans="11:24" x14ac:dyDescent="0.2"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6"/>
      <c r="W941" s="152"/>
      <c r="X941" s="153"/>
    </row>
    <row r="942" spans="11:24" x14ac:dyDescent="0.2"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6"/>
      <c r="W942" s="152"/>
      <c r="X942" s="153"/>
    </row>
    <row r="943" spans="11:24" x14ac:dyDescent="0.2"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6"/>
      <c r="W943" s="152"/>
      <c r="X943" s="153"/>
    </row>
    <row r="944" spans="11:24" x14ac:dyDescent="0.2"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6"/>
      <c r="W944" s="152"/>
      <c r="X944" s="153"/>
    </row>
    <row r="945" spans="11:24" x14ac:dyDescent="0.2"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6"/>
      <c r="W945" s="152"/>
      <c r="X945" s="153"/>
    </row>
    <row r="946" spans="11:24" x14ac:dyDescent="0.2">
      <c r="K946" s="152"/>
      <c r="L946" s="152"/>
      <c r="M946" s="152"/>
      <c r="N946" s="152"/>
      <c r="O946" s="152"/>
      <c r="P946" s="152"/>
      <c r="Q946" s="152"/>
      <c r="R946" s="152"/>
      <c r="S946" s="152"/>
      <c r="T946" s="152"/>
      <c r="U946" s="152"/>
      <c r="V946" s="156"/>
      <c r="W946" s="152"/>
      <c r="X946" s="153"/>
    </row>
    <row r="947" spans="11:24" x14ac:dyDescent="0.2">
      <c r="K947" s="152"/>
      <c r="L947" s="152"/>
      <c r="M947" s="152"/>
      <c r="N947" s="152"/>
      <c r="O947" s="152"/>
      <c r="P947" s="152"/>
      <c r="Q947" s="152"/>
      <c r="R947" s="152"/>
      <c r="S947" s="152"/>
      <c r="T947" s="152"/>
      <c r="U947" s="152"/>
      <c r="V947" s="156"/>
      <c r="W947" s="152"/>
      <c r="X947" s="153"/>
    </row>
    <row r="948" spans="11:24" x14ac:dyDescent="0.2"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6"/>
      <c r="W948" s="152"/>
      <c r="X948" s="153"/>
    </row>
    <row r="949" spans="11:24" x14ac:dyDescent="0.2"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6"/>
      <c r="W949" s="152"/>
      <c r="X949" s="153"/>
    </row>
    <row r="950" spans="11:24" x14ac:dyDescent="0.2"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6"/>
      <c r="W950" s="152"/>
      <c r="X950" s="153"/>
    </row>
    <row r="951" spans="11:24" x14ac:dyDescent="0.2"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6"/>
      <c r="W951" s="152"/>
      <c r="X951" s="153"/>
    </row>
    <row r="952" spans="11:24" x14ac:dyDescent="0.2"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6"/>
      <c r="W952" s="152"/>
      <c r="X952" s="153"/>
    </row>
    <row r="953" spans="11:24" x14ac:dyDescent="0.2"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6"/>
      <c r="W953" s="152"/>
      <c r="X953" s="153"/>
    </row>
    <row r="954" spans="11:24" x14ac:dyDescent="0.2"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6"/>
      <c r="W954" s="152"/>
      <c r="X954" s="153"/>
    </row>
    <row r="955" spans="11:24" x14ac:dyDescent="0.2"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6"/>
      <c r="W955" s="152"/>
      <c r="X955" s="153"/>
    </row>
    <row r="956" spans="11:24" x14ac:dyDescent="0.2"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6"/>
      <c r="W956" s="152"/>
      <c r="X956" s="153"/>
    </row>
    <row r="957" spans="11:24" x14ac:dyDescent="0.2"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6"/>
      <c r="W957" s="152"/>
      <c r="X957" s="153"/>
    </row>
    <row r="958" spans="11:24" x14ac:dyDescent="0.2"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6"/>
      <c r="W958" s="152"/>
      <c r="X958" s="153"/>
    </row>
    <row r="959" spans="11:24" x14ac:dyDescent="0.2"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6"/>
      <c r="W959" s="152"/>
      <c r="X959" s="153"/>
    </row>
    <row r="960" spans="11:24" x14ac:dyDescent="0.2"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6"/>
      <c r="W960" s="152"/>
      <c r="X960" s="153"/>
    </row>
    <row r="961" spans="11:24" x14ac:dyDescent="0.2"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6"/>
      <c r="W961" s="152"/>
      <c r="X961" s="153"/>
    </row>
    <row r="962" spans="11:24" x14ac:dyDescent="0.2"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6"/>
      <c r="W962" s="152"/>
      <c r="X962" s="153"/>
    </row>
    <row r="963" spans="11:24" x14ac:dyDescent="0.2">
      <c r="K963" s="152"/>
      <c r="L963" s="152"/>
      <c r="M963" s="152"/>
      <c r="N963" s="152"/>
      <c r="O963" s="152"/>
      <c r="P963" s="152"/>
      <c r="Q963" s="152"/>
      <c r="R963" s="152"/>
      <c r="S963" s="152"/>
      <c r="T963" s="152"/>
      <c r="U963" s="152"/>
      <c r="V963" s="156"/>
      <c r="W963" s="152"/>
      <c r="X963" s="153"/>
    </row>
    <row r="964" spans="11:24" x14ac:dyDescent="0.2">
      <c r="K964" s="152"/>
      <c r="L964" s="152"/>
      <c r="M964" s="152"/>
      <c r="N964" s="152"/>
      <c r="O964" s="152"/>
      <c r="P964" s="152"/>
      <c r="Q964" s="152"/>
      <c r="R964" s="152"/>
      <c r="S964" s="152"/>
      <c r="T964" s="152"/>
      <c r="U964" s="152"/>
      <c r="V964" s="156"/>
      <c r="W964" s="152"/>
      <c r="X964" s="153"/>
    </row>
    <row r="965" spans="11:24" x14ac:dyDescent="0.2"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6"/>
      <c r="W965" s="152"/>
      <c r="X965" s="153"/>
    </row>
    <row r="966" spans="11:24" x14ac:dyDescent="0.2"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6"/>
      <c r="W966" s="152"/>
      <c r="X966" s="153"/>
    </row>
    <row r="967" spans="11:24" x14ac:dyDescent="0.2"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6"/>
      <c r="W967" s="152"/>
      <c r="X967" s="153"/>
    </row>
    <row r="968" spans="11:24" x14ac:dyDescent="0.2"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6"/>
      <c r="W968" s="152"/>
      <c r="X968" s="153"/>
    </row>
    <row r="969" spans="11:24" x14ac:dyDescent="0.2"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6"/>
      <c r="W969" s="152"/>
      <c r="X969" s="153"/>
    </row>
    <row r="970" spans="11:24" x14ac:dyDescent="0.2"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6"/>
      <c r="W970" s="152"/>
      <c r="X970" s="153"/>
    </row>
    <row r="971" spans="11:24" x14ac:dyDescent="0.2">
      <c r="K971" s="152"/>
      <c r="L971" s="152"/>
      <c r="M971" s="152"/>
      <c r="N971" s="152"/>
      <c r="O971" s="152"/>
      <c r="P971" s="152"/>
      <c r="Q971" s="152"/>
      <c r="R971" s="152"/>
      <c r="S971" s="152"/>
      <c r="T971" s="152"/>
      <c r="U971" s="152"/>
      <c r="V971" s="156"/>
      <c r="W971" s="152"/>
      <c r="X971" s="153"/>
    </row>
    <row r="972" spans="11:24" x14ac:dyDescent="0.2">
      <c r="K972" s="152"/>
      <c r="L972" s="152"/>
      <c r="M972" s="152"/>
      <c r="N972" s="152"/>
      <c r="O972" s="152"/>
      <c r="P972" s="152"/>
      <c r="Q972" s="152"/>
      <c r="R972" s="152"/>
      <c r="S972" s="152"/>
      <c r="T972" s="152"/>
      <c r="U972" s="152"/>
      <c r="V972" s="156"/>
      <c r="W972" s="152"/>
      <c r="X972" s="153"/>
    </row>
    <row r="973" spans="11:24" x14ac:dyDescent="0.2">
      <c r="K973" s="152"/>
      <c r="L973" s="152"/>
      <c r="M973" s="152"/>
      <c r="N973" s="152"/>
      <c r="O973" s="152"/>
      <c r="P973" s="152"/>
      <c r="Q973" s="152"/>
      <c r="R973" s="152"/>
      <c r="S973" s="152"/>
      <c r="T973" s="152"/>
      <c r="U973" s="152"/>
      <c r="V973" s="156"/>
      <c r="W973" s="152"/>
      <c r="X973" s="153"/>
    </row>
    <row r="974" spans="11:24" x14ac:dyDescent="0.2">
      <c r="K974" s="152"/>
      <c r="L974" s="152"/>
      <c r="M974" s="152"/>
      <c r="N974" s="152"/>
      <c r="O974" s="152"/>
      <c r="P974" s="152"/>
      <c r="Q974" s="152"/>
      <c r="R974" s="152"/>
      <c r="S974" s="152"/>
      <c r="T974" s="152"/>
      <c r="U974" s="152"/>
      <c r="V974" s="156"/>
      <c r="W974" s="152"/>
      <c r="X974" s="153"/>
    </row>
    <row r="975" spans="11:24" x14ac:dyDescent="0.2">
      <c r="K975" s="152"/>
      <c r="L975" s="152"/>
      <c r="M975" s="152"/>
      <c r="N975" s="152"/>
      <c r="O975" s="152"/>
      <c r="P975" s="152"/>
      <c r="Q975" s="152"/>
      <c r="R975" s="152"/>
      <c r="S975" s="152"/>
      <c r="T975" s="152"/>
      <c r="U975" s="152"/>
      <c r="V975" s="156"/>
      <c r="W975" s="152"/>
      <c r="X975" s="153"/>
    </row>
    <row r="976" spans="11:24" x14ac:dyDescent="0.2">
      <c r="K976" s="152"/>
      <c r="L976" s="152"/>
      <c r="M976" s="152"/>
      <c r="N976" s="152"/>
      <c r="O976" s="152"/>
      <c r="P976" s="152"/>
      <c r="Q976" s="152"/>
      <c r="R976" s="152"/>
      <c r="S976" s="152"/>
      <c r="T976" s="152"/>
      <c r="U976" s="152"/>
      <c r="V976" s="156"/>
      <c r="W976" s="152"/>
      <c r="X976" s="153"/>
    </row>
    <row r="977" spans="11:24" x14ac:dyDescent="0.2">
      <c r="K977" s="152"/>
      <c r="L977" s="152"/>
      <c r="M977" s="152"/>
      <c r="N977" s="152"/>
      <c r="O977" s="152"/>
      <c r="P977" s="152"/>
      <c r="Q977" s="152"/>
      <c r="R977" s="152"/>
      <c r="S977" s="152"/>
      <c r="T977" s="152"/>
      <c r="U977" s="152"/>
      <c r="V977" s="156"/>
      <c r="W977" s="152"/>
      <c r="X977" s="153"/>
    </row>
    <row r="978" spans="11:24" x14ac:dyDescent="0.2">
      <c r="K978" s="152"/>
      <c r="L978" s="152"/>
      <c r="M978" s="152"/>
      <c r="N978" s="152"/>
      <c r="O978" s="152"/>
      <c r="P978" s="152"/>
      <c r="Q978" s="152"/>
      <c r="R978" s="152"/>
      <c r="S978" s="152"/>
      <c r="T978" s="152"/>
      <c r="U978" s="152"/>
      <c r="V978" s="156"/>
      <c r="W978" s="152"/>
      <c r="X978" s="153"/>
    </row>
    <row r="979" spans="11:24" x14ac:dyDescent="0.2">
      <c r="K979" s="152"/>
      <c r="L979" s="152"/>
      <c r="M979" s="152"/>
      <c r="N979" s="152"/>
      <c r="O979" s="152"/>
      <c r="P979" s="152"/>
      <c r="Q979" s="152"/>
      <c r="R979" s="152"/>
      <c r="S979" s="152"/>
      <c r="T979" s="152"/>
      <c r="U979" s="152"/>
      <c r="V979" s="156"/>
      <c r="W979" s="152"/>
      <c r="X979" s="153"/>
    </row>
    <row r="980" spans="11:24" x14ac:dyDescent="0.2">
      <c r="K980" s="152"/>
      <c r="L980" s="152"/>
      <c r="M980" s="152"/>
      <c r="N980" s="152"/>
      <c r="O980" s="152"/>
      <c r="P980" s="152"/>
      <c r="Q980" s="152"/>
      <c r="R980" s="152"/>
      <c r="S980" s="152"/>
      <c r="T980" s="152"/>
      <c r="U980" s="152"/>
      <c r="V980" s="156"/>
      <c r="W980" s="152"/>
      <c r="X980" s="153"/>
    </row>
    <row r="981" spans="11:24" x14ac:dyDescent="0.2">
      <c r="K981" s="152"/>
      <c r="L981" s="152"/>
      <c r="M981" s="152"/>
      <c r="N981" s="152"/>
      <c r="O981" s="152"/>
      <c r="P981" s="152"/>
      <c r="Q981" s="152"/>
      <c r="R981" s="152"/>
      <c r="S981" s="152"/>
      <c r="T981" s="152"/>
      <c r="U981" s="152"/>
      <c r="V981" s="156"/>
      <c r="W981" s="152"/>
      <c r="X981" s="153"/>
    </row>
    <row r="982" spans="11:24" x14ac:dyDescent="0.2">
      <c r="K982" s="152"/>
      <c r="L982" s="152"/>
      <c r="M982" s="152"/>
      <c r="N982" s="152"/>
      <c r="O982" s="152"/>
      <c r="P982" s="152"/>
      <c r="Q982" s="152"/>
      <c r="R982" s="152"/>
      <c r="S982" s="152"/>
      <c r="T982" s="152"/>
      <c r="U982" s="152"/>
      <c r="V982" s="156"/>
      <c r="W982" s="152"/>
      <c r="X982" s="153"/>
    </row>
    <row r="983" spans="11:24" x14ac:dyDescent="0.2">
      <c r="K983" s="152"/>
      <c r="L983" s="152"/>
      <c r="M983" s="152"/>
      <c r="N983" s="152"/>
      <c r="O983" s="152"/>
      <c r="P983" s="152"/>
      <c r="Q983" s="152"/>
      <c r="R983" s="152"/>
      <c r="S983" s="152"/>
      <c r="T983" s="152"/>
      <c r="U983" s="152"/>
      <c r="V983" s="156"/>
      <c r="W983" s="152"/>
      <c r="X983" s="153"/>
    </row>
    <row r="984" spans="11:24" x14ac:dyDescent="0.2">
      <c r="K984" s="152"/>
      <c r="L984" s="152"/>
      <c r="M984" s="152"/>
      <c r="N984" s="152"/>
      <c r="O984" s="152"/>
      <c r="P984" s="152"/>
      <c r="Q984" s="152"/>
      <c r="R984" s="152"/>
      <c r="S984" s="152"/>
      <c r="T984" s="152"/>
      <c r="U984" s="152"/>
      <c r="V984" s="156"/>
      <c r="W984" s="152"/>
      <c r="X984" s="153"/>
    </row>
    <row r="985" spans="11:24" x14ac:dyDescent="0.2">
      <c r="K985" s="152"/>
      <c r="L985" s="152"/>
      <c r="M985" s="152"/>
      <c r="N985" s="152"/>
      <c r="O985" s="152"/>
      <c r="P985" s="152"/>
      <c r="Q985" s="152"/>
      <c r="R985" s="152"/>
      <c r="S985" s="152"/>
      <c r="T985" s="152"/>
      <c r="U985" s="152"/>
      <c r="V985" s="156"/>
      <c r="W985" s="152"/>
      <c r="X985" s="153"/>
    </row>
    <row r="986" spans="11:24" x14ac:dyDescent="0.2">
      <c r="K986" s="152"/>
      <c r="L986" s="152"/>
      <c r="M986" s="152"/>
      <c r="N986" s="152"/>
      <c r="O986" s="152"/>
      <c r="P986" s="152"/>
      <c r="Q986" s="152"/>
      <c r="R986" s="152"/>
      <c r="S986" s="152"/>
      <c r="T986" s="152"/>
      <c r="U986" s="152"/>
      <c r="V986" s="156"/>
      <c r="W986" s="152"/>
      <c r="X986" s="153"/>
    </row>
    <row r="987" spans="11:24" x14ac:dyDescent="0.2">
      <c r="K987" s="152"/>
      <c r="L987" s="152"/>
      <c r="M987" s="152"/>
      <c r="N987" s="152"/>
      <c r="O987" s="152"/>
      <c r="P987" s="152"/>
      <c r="Q987" s="152"/>
      <c r="R987" s="152"/>
      <c r="S987" s="152"/>
      <c r="T987" s="152"/>
      <c r="U987" s="152"/>
      <c r="V987" s="156"/>
      <c r="W987" s="152"/>
      <c r="X987" s="153"/>
    </row>
    <row r="988" spans="11:24" x14ac:dyDescent="0.2">
      <c r="K988" s="152"/>
      <c r="L988" s="152"/>
      <c r="M988" s="152"/>
      <c r="N988" s="152"/>
      <c r="O988" s="152"/>
      <c r="P988" s="152"/>
      <c r="Q988" s="152"/>
      <c r="R988" s="152"/>
      <c r="S988" s="152"/>
      <c r="T988" s="152"/>
      <c r="U988" s="152"/>
      <c r="V988" s="156"/>
      <c r="W988" s="152"/>
      <c r="X988" s="153"/>
    </row>
    <row r="989" spans="11:24" x14ac:dyDescent="0.2">
      <c r="K989" s="152"/>
      <c r="L989" s="152"/>
      <c r="M989" s="152"/>
      <c r="N989" s="152"/>
      <c r="O989" s="152"/>
      <c r="P989" s="152"/>
      <c r="Q989" s="152"/>
      <c r="R989" s="152"/>
      <c r="S989" s="152"/>
      <c r="T989" s="152"/>
      <c r="U989" s="152"/>
      <c r="V989" s="156"/>
      <c r="W989" s="152"/>
      <c r="X989" s="153"/>
    </row>
    <row r="990" spans="11:24" x14ac:dyDescent="0.2">
      <c r="K990" s="152"/>
      <c r="L990" s="152"/>
      <c r="M990" s="152"/>
      <c r="N990" s="152"/>
      <c r="O990" s="152"/>
      <c r="P990" s="152"/>
      <c r="Q990" s="152"/>
      <c r="R990" s="152"/>
      <c r="S990" s="152"/>
      <c r="T990" s="152"/>
      <c r="U990" s="152"/>
      <c r="V990" s="156"/>
      <c r="W990" s="152"/>
      <c r="X990" s="153"/>
    </row>
    <row r="991" spans="11:24" x14ac:dyDescent="0.2">
      <c r="K991" s="152"/>
      <c r="L991" s="152"/>
      <c r="M991" s="152"/>
      <c r="N991" s="152"/>
      <c r="O991" s="152"/>
      <c r="P991" s="152"/>
      <c r="Q991" s="152"/>
      <c r="R991" s="152"/>
      <c r="S991" s="152"/>
      <c r="T991" s="152"/>
      <c r="U991" s="152"/>
      <c r="V991" s="156"/>
      <c r="W991" s="152"/>
      <c r="X991" s="153"/>
    </row>
    <row r="992" spans="11:24" x14ac:dyDescent="0.2">
      <c r="K992" s="152"/>
      <c r="L992" s="152"/>
      <c r="M992" s="152"/>
      <c r="N992" s="152"/>
      <c r="O992" s="152"/>
      <c r="P992" s="152"/>
      <c r="Q992" s="152"/>
      <c r="R992" s="152"/>
      <c r="S992" s="152"/>
      <c r="T992" s="152"/>
      <c r="U992" s="152"/>
      <c r="V992" s="156"/>
      <c r="W992" s="152"/>
      <c r="X992" s="153"/>
    </row>
    <row r="993" spans="11:24" x14ac:dyDescent="0.2">
      <c r="K993" s="152"/>
      <c r="L993" s="152"/>
      <c r="M993" s="152"/>
      <c r="N993" s="152"/>
      <c r="O993" s="152"/>
      <c r="P993" s="152"/>
      <c r="Q993" s="152"/>
      <c r="R993" s="152"/>
      <c r="S993" s="152"/>
      <c r="T993" s="152"/>
      <c r="U993" s="152"/>
      <c r="V993" s="156"/>
      <c r="W993" s="152"/>
      <c r="X993" s="153"/>
    </row>
    <row r="994" spans="11:24" x14ac:dyDescent="0.2">
      <c r="K994" s="152"/>
      <c r="L994" s="152"/>
      <c r="M994" s="152"/>
      <c r="N994" s="152"/>
      <c r="O994" s="152"/>
      <c r="P994" s="152"/>
      <c r="Q994" s="152"/>
      <c r="R994" s="152"/>
      <c r="S994" s="152"/>
      <c r="T994" s="152"/>
      <c r="U994" s="152"/>
      <c r="V994" s="156"/>
      <c r="W994" s="152"/>
      <c r="X994" s="153"/>
    </row>
    <row r="995" spans="11:24" x14ac:dyDescent="0.2">
      <c r="K995" s="152"/>
      <c r="L995" s="152"/>
      <c r="M995" s="152"/>
      <c r="N995" s="152"/>
      <c r="O995" s="152"/>
      <c r="P995" s="152"/>
      <c r="Q995" s="152"/>
      <c r="R995" s="152"/>
      <c r="S995" s="152"/>
      <c r="T995" s="152"/>
      <c r="U995" s="152"/>
      <c r="V995" s="156"/>
      <c r="W995" s="152"/>
      <c r="X995" s="153"/>
    </row>
    <row r="996" spans="11:24" x14ac:dyDescent="0.2">
      <c r="K996" s="152"/>
      <c r="L996" s="152"/>
      <c r="M996" s="152"/>
      <c r="N996" s="152"/>
      <c r="O996" s="152"/>
      <c r="P996" s="152"/>
      <c r="Q996" s="152"/>
      <c r="R996" s="152"/>
      <c r="S996" s="152"/>
      <c r="T996" s="152"/>
      <c r="U996" s="152"/>
      <c r="V996" s="156"/>
      <c r="W996" s="152"/>
      <c r="X996" s="153"/>
    </row>
    <row r="997" spans="11:24" x14ac:dyDescent="0.2">
      <c r="K997" s="152"/>
      <c r="L997" s="152"/>
      <c r="M997" s="152"/>
      <c r="N997" s="152"/>
      <c r="O997" s="152"/>
      <c r="P997" s="152"/>
      <c r="Q997" s="152"/>
      <c r="R997" s="152"/>
      <c r="S997" s="152"/>
      <c r="T997" s="152"/>
      <c r="U997" s="152"/>
      <c r="V997" s="156"/>
      <c r="W997" s="152"/>
      <c r="X997" s="153"/>
    </row>
    <row r="998" spans="11:24" x14ac:dyDescent="0.2">
      <c r="K998" s="152"/>
      <c r="L998" s="152"/>
      <c r="M998" s="152"/>
      <c r="N998" s="152"/>
      <c r="O998" s="152"/>
      <c r="P998" s="152"/>
      <c r="Q998" s="152"/>
      <c r="R998" s="152"/>
      <c r="S998" s="152"/>
      <c r="T998" s="152"/>
      <c r="U998" s="152"/>
      <c r="V998" s="156"/>
      <c r="W998" s="152"/>
      <c r="X998" s="153"/>
    </row>
    <row r="999" spans="11:24" x14ac:dyDescent="0.2">
      <c r="K999" s="152"/>
      <c r="L999" s="152"/>
      <c r="M999" s="152"/>
      <c r="N999" s="152"/>
      <c r="O999" s="152"/>
      <c r="P999" s="152"/>
      <c r="Q999" s="152"/>
      <c r="R999" s="152"/>
      <c r="S999" s="152"/>
      <c r="T999" s="152"/>
      <c r="U999" s="152"/>
      <c r="V999" s="156"/>
      <c r="W999" s="152"/>
      <c r="X999" s="153"/>
    </row>
    <row r="1000" spans="11:24" x14ac:dyDescent="0.2">
      <c r="K1000" s="152"/>
      <c r="L1000" s="152"/>
      <c r="M1000" s="152"/>
      <c r="N1000" s="152"/>
      <c r="O1000" s="152"/>
      <c r="P1000" s="152"/>
      <c r="Q1000" s="152"/>
      <c r="R1000" s="152"/>
      <c r="S1000" s="152"/>
      <c r="T1000" s="152"/>
      <c r="U1000" s="152"/>
      <c r="V1000" s="156"/>
      <c r="W1000" s="152"/>
      <c r="X1000" s="153"/>
    </row>
    <row r="1001" spans="11:24" x14ac:dyDescent="0.2">
      <c r="K1001" s="152"/>
      <c r="L1001" s="152"/>
      <c r="M1001" s="152"/>
      <c r="N1001" s="152"/>
      <c r="O1001" s="152"/>
      <c r="P1001" s="152"/>
      <c r="Q1001" s="152"/>
      <c r="R1001" s="152"/>
      <c r="S1001" s="152"/>
      <c r="T1001" s="152"/>
      <c r="U1001" s="152"/>
      <c r="V1001" s="156"/>
      <c r="W1001" s="152"/>
      <c r="X1001" s="153"/>
    </row>
    <row r="1002" spans="11:24" x14ac:dyDescent="0.2">
      <c r="K1002" s="152"/>
      <c r="L1002" s="152"/>
      <c r="M1002" s="152"/>
      <c r="N1002" s="152"/>
      <c r="O1002" s="152"/>
      <c r="P1002" s="152"/>
      <c r="Q1002" s="152"/>
      <c r="R1002" s="152"/>
      <c r="S1002" s="152"/>
      <c r="T1002" s="152"/>
      <c r="U1002" s="152"/>
      <c r="V1002" s="156"/>
      <c r="W1002" s="152"/>
      <c r="X1002" s="153"/>
    </row>
    <row r="1003" spans="11:24" x14ac:dyDescent="0.2">
      <c r="K1003" s="152"/>
      <c r="L1003" s="152"/>
      <c r="M1003" s="152"/>
      <c r="N1003" s="152"/>
      <c r="O1003" s="152"/>
      <c r="P1003" s="152"/>
      <c r="Q1003" s="152"/>
      <c r="R1003" s="152"/>
      <c r="S1003" s="152"/>
      <c r="T1003" s="152"/>
      <c r="U1003" s="152"/>
      <c r="V1003" s="156"/>
      <c r="W1003" s="152"/>
      <c r="X1003" s="153"/>
    </row>
    <row r="1004" spans="11:24" x14ac:dyDescent="0.2">
      <c r="K1004" s="152"/>
      <c r="L1004" s="152"/>
      <c r="M1004" s="152"/>
      <c r="N1004" s="152"/>
      <c r="O1004" s="152"/>
      <c r="P1004" s="152"/>
      <c r="Q1004" s="152"/>
      <c r="R1004" s="152"/>
      <c r="S1004" s="152"/>
      <c r="T1004" s="152"/>
      <c r="U1004" s="152"/>
      <c r="V1004" s="156"/>
      <c r="W1004" s="152"/>
      <c r="X1004" s="153"/>
    </row>
    <row r="1005" spans="11:24" x14ac:dyDescent="0.2">
      <c r="K1005" s="152"/>
      <c r="L1005" s="152"/>
      <c r="M1005" s="152"/>
      <c r="N1005" s="152"/>
      <c r="O1005" s="152"/>
      <c r="P1005" s="152"/>
      <c r="Q1005" s="152"/>
      <c r="R1005" s="152"/>
      <c r="S1005" s="152"/>
      <c r="T1005" s="152"/>
      <c r="U1005" s="152"/>
      <c r="V1005" s="156"/>
      <c r="W1005" s="152"/>
      <c r="X1005" s="153"/>
    </row>
    <row r="1006" spans="11:24" x14ac:dyDescent="0.2">
      <c r="K1006" s="152"/>
      <c r="L1006" s="152"/>
      <c r="M1006" s="152"/>
      <c r="N1006" s="152"/>
      <c r="O1006" s="152"/>
      <c r="P1006" s="152"/>
      <c r="Q1006" s="152"/>
      <c r="R1006" s="152"/>
      <c r="S1006" s="152"/>
      <c r="T1006" s="152"/>
      <c r="U1006" s="152"/>
      <c r="V1006" s="156"/>
      <c r="W1006" s="152"/>
      <c r="X1006" s="153"/>
    </row>
    <row r="1007" spans="11:24" x14ac:dyDescent="0.2">
      <c r="K1007" s="152"/>
      <c r="L1007" s="152"/>
      <c r="M1007" s="152"/>
      <c r="N1007" s="152"/>
      <c r="O1007" s="152"/>
      <c r="P1007" s="152"/>
      <c r="Q1007" s="152"/>
      <c r="R1007" s="152"/>
      <c r="S1007" s="152"/>
      <c r="T1007" s="152"/>
      <c r="U1007" s="152"/>
      <c r="V1007" s="156"/>
      <c r="W1007" s="152"/>
      <c r="X1007" s="153"/>
    </row>
    <row r="1008" spans="11:24" x14ac:dyDescent="0.2">
      <c r="K1008" s="152"/>
      <c r="L1008" s="152"/>
      <c r="M1008" s="152"/>
      <c r="N1008" s="152"/>
      <c r="O1008" s="152"/>
      <c r="P1008" s="152"/>
      <c r="Q1008" s="152"/>
      <c r="R1008" s="152"/>
      <c r="S1008" s="152"/>
      <c r="T1008" s="152"/>
      <c r="U1008" s="152"/>
      <c r="V1008" s="156"/>
      <c r="W1008" s="152"/>
      <c r="X1008" s="153"/>
    </row>
    <row r="1009" spans="11:24" x14ac:dyDescent="0.2">
      <c r="K1009" s="152"/>
      <c r="L1009" s="152"/>
      <c r="M1009" s="152"/>
      <c r="N1009" s="152"/>
      <c r="O1009" s="152"/>
      <c r="P1009" s="152"/>
      <c r="Q1009" s="152"/>
      <c r="R1009" s="152"/>
      <c r="S1009" s="152"/>
      <c r="T1009" s="152"/>
      <c r="U1009" s="152"/>
      <c r="V1009" s="156"/>
      <c r="W1009" s="152"/>
      <c r="X1009" s="153"/>
    </row>
    <row r="1010" spans="11:24" x14ac:dyDescent="0.2">
      <c r="K1010" s="152"/>
      <c r="L1010" s="152"/>
      <c r="M1010" s="152"/>
      <c r="N1010" s="152"/>
      <c r="O1010" s="152"/>
      <c r="P1010" s="152"/>
      <c r="Q1010" s="152"/>
      <c r="R1010" s="152"/>
      <c r="S1010" s="152"/>
      <c r="T1010" s="152"/>
      <c r="U1010" s="152"/>
      <c r="V1010" s="156"/>
      <c r="W1010" s="152"/>
      <c r="X1010" s="153"/>
    </row>
    <row r="1011" spans="11:24" x14ac:dyDescent="0.2">
      <c r="K1011" s="152"/>
      <c r="L1011" s="152"/>
      <c r="M1011" s="152"/>
      <c r="N1011" s="152"/>
      <c r="O1011" s="152"/>
      <c r="P1011" s="152"/>
      <c r="Q1011" s="152"/>
      <c r="R1011" s="152"/>
      <c r="S1011" s="152"/>
      <c r="T1011" s="152"/>
      <c r="U1011" s="152"/>
      <c r="V1011" s="156"/>
      <c r="W1011" s="152"/>
      <c r="X1011" s="153"/>
    </row>
    <row r="1012" spans="11:24" x14ac:dyDescent="0.2">
      <c r="K1012" s="152"/>
      <c r="L1012" s="152"/>
      <c r="M1012" s="152"/>
      <c r="N1012" s="152"/>
      <c r="O1012" s="152"/>
      <c r="P1012" s="152"/>
      <c r="Q1012" s="152"/>
      <c r="R1012" s="152"/>
      <c r="S1012" s="152"/>
      <c r="T1012" s="152"/>
      <c r="U1012" s="152"/>
      <c r="V1012" s="156"/>
      <c r="W1012" s="152"/>
      <c r="X1012" s="153"/>
    </row>
    <row r="1013" spans="11:24" x14ac:dyDescent="0.2">
      <c r="K1013" s="152"/>
      <c r="L1013" s="152"/>
      <c r="M1013" s="152"/>
      <c r="N1013" s="152"/>
      <c r="O1013" s="152"/>
      <c r="P1013" s="152"/>
      <c r="Q1013" s="152"/>
      <c r="R1013" s="152"/>
      <c r="S1013" s="152"/>
      <c r="T1013" s="152"/>
      <c r="U1013" s="152"/>
      <c r="V1013" s="156"/>
      <c r="W1013" s="152"/>
      <c r="X1013" s="153"/>
    </row>
    <row r="1014" spans="11:24" x14ac:dyDescent="0.2">
      <c r="K1014" s="152"/>
      <c r="L1014" s="152"/>
      <c r="M1014" s="152"/>
      <c r="N1014" s="152"/>
      <c r="O1014" s="152"/>
      <c r="P1014" s="152"/>
      <c r="Q1014" s="152"/>
      <c r="R1014" s="152"/>
      <c r="S1014" s="152"/>
      <c r="T1014" s="152"/>
      <c r="U1014" s="152"/>
      <c r="V1014" s="156"/>
      <c r="W1014" s="152"/>
      <c r="X1014" s="153"/>
    </row>
    <row r="1015" spans="11:24" x14ac:dyDescent="0.2">
      <c r="K1015" s="152"/>
      <c r="L1015" s="152"/>
      <c r="M1015" s="152"/>
      <c r="N1015" s="152"/>
      <c r="O1015" s="152"/>
      <c r="P1015" s="152"/>
      <c r="Q1015" s="152"/>
      <c r="R1015" s="152"/>
      <c r="S1015" s="152"/>
      <c r="T1015" s="152"/>
      <c r="U1015" s="152"/>
      <c r="V1015" s="156"/>
      <c r="W1015" s="152"/>
      <c r="X1015" s="153"/>
    </row>
    <row r="1016" spans="11:24" x14ac:dyDescent="0.2">
      <c r="K1016" s="152"/>
      <c r="L1016" s="152"/>
      <c r="M1016" s="152"/>
      <c r="N1016" s="152"/>
      <c r="O1016" s="152"/>
      <c r="P1016" s="152"/>
      <c r="Q1016" s="152"/>
      <c r="R1016" s="152"/>
      <c r="S1016" s="152"/>
      <c r="T1016" s="152"/>
      <c r="U1016" s="152"/>
      <c r="V1016" s="156"/>
      <c r="W1016" s="152"/>
      <c r="X1016" s="153"/>
    </row>
    <row r="1017" spans="11:24" x14ac:dyDescent="0.2">
      <c r="K1017" s="152"/>
      <c r="L1017" s="152"/>
      <c r="M1017" s="152"/>
      <c r="N1017" s="152"/>
      <c r="O1017" s="152"/>
      <c r="P1017" s="152"/>
      <c r="Q1017" s="152"/>
      <c r="R1017" s="152"/>
      <c r="S1017" s="152"/>
      <c r="T1017" s="152"/>
      <c r="U1017" s="152"/>
      <c r="V1017" s="156"/>
      <c r="W1017" s="152"/>
      <c r="X1017" s="153"/>
    </row>
    <row r="1018" spans="11:24" x14ac:dyDescent="0.2">
      <c r="K1018" s="152"/>
      <c r="L1018" s="152"/>
      <c r="M1018" s="152"/>
      <c r="N1018" s="152"/>
      <c r="O1018" s="152"/>
      <c r="P1018" s="152"/>
      <c r="Q1018" s="152"/>
      <c r="R1018" s="152"/>
      <c r="S1018" s="152"/>
      <c r="T1018" s="152"/>
      <c r="U1018" s="152"/>
      <c r="V1018" s="156"/>
      <c r="W1018" s="152"/>
      <c r="X1018" s="153"/>
    </row>
    <row r="1019" spans="11:24" x14ac:dyDescent="0.2">
      <c r="K1019" s="152"/>
      <c r="L1019" s="152"/>
      <c r="M1019" s="152"/>
      <c r="N1019" s="152"/>
      <c r="O1019" s="152"/>
      <c r="P1019" s="152"/>
      <c r="Q1019" s="152"/>
      <c r="R1019" s="152"/>
      <c r="S1019" s="152"/>
      <c r="T1019" s="152"/>
      <c r="U1019" s="152"/>
      <c r="V1019" s="156"/>
      <c r="W1019" s="152"/>
      <c r="X1019" s="153"/>
    </row>
    <row r="1020" spans="11:24" x14ac:dyDescent="0.2">
      <c r="K1020" s="152"/>
      <c r="L1020" s="152"/>
      <c r="M1020" s="152"/>
      <c r="N1020" s="152"/>
      <c r="O1020" s="152"/>
      <c r="P1020" s="152"/>
      <c r="Q1020" s="152"/>
      <c r="R1020" s="152"/>
      <c r="S1020" s="152"/>
      <c r="T1020" s="152"/>
      <c r="U1020" s="152"/>
      <c r="V1020" s="156"/>
      <c r="W1020" s="152"/>
      <c r="X1020" s="153"/>
    </row>
    <row r="1021" spans="11:24" x14ac:dyDescent="0.2">
      <c r="K1021" s="152"/>
      <c r="L1021" s="152"/>
      <c r="M1021" s="152"/>
      <c r="N1021" s="152"/>
      <c r="O1021" s="152"/>
      <c r="P1021" s="152"/>
      <c r="Q1021" s="152"/>
      <c r="R1021" s="152"/>
      <c r="S1021" s="152"/>
      <c r="T1021" s="152"/>
      <c r="U1021" s="152"/>
      <c r="V1021" s="156"/>
      <c r="W1021" s="152"/>
      <c r="X1021" s="153"/>
    </row>
    <row r="1022" spans="11:24" x14ac:dyDescent="0.2">
      <c r="K1022" s="152"/>
      <c r="L1022" s="152"/>
      <c r="M1022" s="152"/>
      <c r="N1022" s="152"/>
      <c r="O1022" s="152"/>
      <c r="P1022" s="152"/>
      <c r="Q1022" s="152"/>
      <c r="R1022" s="152"/>
      <c r="S1022" s="152"/>
      <c r="T1022" s="152"/>
      <c r="U1022" s="152"/>
      <c r="V1022" s="156"/>
      <c r="W1022" s="152"/>
      <c r="X1022" s="153"/>
    </row>
    <row r="1023" spans="11:24" x14ac:dyDescent="0.2">
      <c r="K1023" s="152"/>
      <c r="L1023" s="152"/>
      <c r="M1023" s="152"/>
      <c r="N1023" s="152"/>
      <c r="O1023" s="152"/>
      <c r="P1023" s="152"/>
      <c r="Q1023" s="152"/>
      <c r="R1023" s="152"/>
      <c r="S1023" s="152"/>
      <c r="T1023" s="152"/>
      <c r="U1023" s="152"/>
      <c r="V1023" s="156"/>
      <c r="W1023" s="152"/>
      <c r="X1023" s="153"/>
    </row>
    <row r="1024" spans="11:24" x14ac:dyDescent="0.2">
      <c r="K1024" s="152"/>
      <c r="L1024" s="152"/>
      <c r="M1024" s="152"/>
      <c r="N1024" s="152"/>
      <c r="O1024" s="152"/>
      <c r="P1024" s="152"/>
      <c r="Q1024" s="152"/>
      <c r="R1024" s="152"/>
      <c r="S1024" s="152"/>
      <c r="T1024" s="152"/>
      <c r="U1024" s="152"/>
      <c r="V1024" s="156"/>
      <c r="W1024" s="152"/>
      <c r="X1024" s="153"/>
    </row>
    <row r="1025" spans="11:24" x14ac:dyDescent="0.2">
      <c r="K1025" s="152"/>
      <c r="L1025" s="152"/>
      <c r="M1025" s="152"/>
      <c r="N1025" s="152"/>
      <c r="O1025" s="152"/>
      <c r="P1025" s="152"/>
      <c r="Q1025" s="152"/>
      <c r="R1025" s="152"/>
      <c r="S1025" s="152"/>
      <c r="T1025" s="152"/>
      <c r="U1025" s="152"/>
      <c r="V1025" s="156"/>
      <c r="W1025" s="152"/>
      <c r="X1025" s="153"/>
    </row>
    <row r="1026" spans="11:24" x14ac:dyDescent="0.2">
      <c r="K1026" s="152"/>
      <c r="L1026" s="152"/>
      <c r="M1026" s="152"/>
      <c r="N1026" s="152"/>
      <c r="O1026" s="152"/>
      <c r="P1026" s="152"/>
      <c r="Q1026" s="152"/>
      <c r="R1026" s="152"/>
      <c r="S1026" s="152"/>
      <c r="T1026" s="152"/>
      <c r="U1026" s="152"/>
      <c r="V1026" s="156"/>
      <c r="W1026" s="152"/>
      <c r="X1026" s="153"/>
    </row>
    <row r="1027" spans="11:24" x14ac:dyDescent="0.2">
      <c r="K1027" s="152"/>
      <c r="L1027" s="152"/>
      <c r="M1027" s="152"/>
      <c r="N1027" s="152"/>
      <c r="O1027" s="152"/>
      <c r="P1027" s="152"/>
      <c r="Q1027" s="152"/>
      <c r="R1027" s="152"/>
      <c r="S1027" s="152"/>
      <c r="T1027" s="152"/>
      <c r="U1027" s="152"/>
      <c r="V1027" s="156"/>
      <c r="W1027" s="152"/>
      <c r="X1027" s="153"/>
    </row>
    <row r="1028" spans="11:24" x14ac:dyDescent="0.2">
      <c r="K1028" s="152"/>
      <c r="L1028" s="152"/>
      <c r="M1028" s="152"/>
      <c r="N1028" s="152"/>
      <c r="O1028" s="152"/>
      <c r="P1028" s="152"/>
      <c r="Q1028" s="152"/>
      <c r="R1028" s="152"/>
      <c r="S1028" s="152"/>
      <c r="T1028" s="152"/>
      <c r="U1028" s="152"/>
      <c r="V1028" s="156"/>
      <c r="W1028" s="152"/>
      <c r="X1028" s="153"/>
    </row>
    <row r="1029" spans="11:24" x14ac:dyDescent="0.2">
      <c r="K1029" s="152"/>
      <c r="L1029" s="152"/>
      <c r="M1029" s="152"/>
      <c r="N1029" s="152"/>
      <c r="O1029" s="152"/>
      <c r="P1029" s="152"/>
      <c r="Q1029" s="152"/>
      <c r="R1029" s="152"/>
      <c r="S1029" s="152"/>
      <c r="T1029" s="152"/>
      <c r="U1029" s="152"/>
      <c r="V1029" s="156"/>
      <c r="W1029" s="152"/>
      <c r="X1029" s="153"/>
    </row>
    <row r="1030" spans="11:24" x14ac:dyDescent="0.2">
      <c r="K1030" s="152"/>
      <c r="L1030" s="152"/>
      <c r="M1030" s="152"/>
      <c r="N1030" s="152"/>
      <c r="O1030" s="152"/>
      <c r="P1030" s="152"/>
      <c r="Q1030" s="152"/>
      <c r="R1030" s="152"/>
      <c r="S1030" s="152"/>
      <c r="T1030" s="152"/>
      <c r="U1030" s="152"/>
      <c r="V1030" s="156"/>
      <c r="W1030" s="152"/>
      <c r="X1030" s="153"/>
    </row>
    <row r="1031" spans="11:24" x14ac:dyDescent="0.2">
      <c r="K1031" s="152"/>
      <c r="L1031" s="152"/>
      <c r="M1031" s="152"/>
      <c r="N1031" s="152"/>
      <c r="O1031" s="152"/>
      <c r="P1031" s="152"/>
      <c r="Q1031" s="152"/>
      <c r="R1031" s="152"/>
      <c r="S1031" s="152"/>
      <c r="T1031" s="152"/>
      <c r="U1031" s="152"/>
      <c r="V1031" s="156"/>
      <c r="W1031" s="152"/>
      <c r="X1031" s="153"/>
    </row>
    <row r="1032" spans="11:24" x14ac:dyDescent="0.2">
      <c r="K1032" s="152"/>
      <c r="L1032" s="152"/>
      <c r="M1032" s="152"/>
      <c r="N1032" s="152"/>
      <c r="O1032" s="152"/>
      <c r="P1032" s="152"/>
      <c r="Q1032" s="152"/>
      <c r="R1032" s="152"/>
      <c r="S1032" s="152"/>
      <c r="T1032" s="152"/>
      <c r="U1032" s="152"/>
      <c r="V1032" s="156"/>
      <c r="W1032" s="152"/>
      <c r="X1032" s="153"/>
    </row>
    <row r="1033" spans="11:24" x14ac:dyDescent="0.2">
      <c r="K1033" s="152"/>
      <c r="L1033" s="152"/>
      <c r="M1033" s="152"/>
      <c r="N1033" s="152"/>
      <c r="O1033" s="152"/>
      <c r="P1033" s="152"/>
      <c r="Q1033" s="152"/>
      <c r="R1033" s="152"/>
      <c r="S1033" s="152"/>
      <c r="T1033" s="152"/>
      <c r="U1033" s="152"/>
      <c r="V1033" s="156"/>
      <c r="W1033" s="152"/>
      <c r="X1033" s="153"/>
    </row>
    <row r="1034" spans="11:24" x14ac:dyDescent="0.2">
      <c r="K1034" s="152"/>
      <c r="L1034" s="152"/>
      <c r="M1034" s="152"/>
      <c r="N1034" s="152"/>
      <c r="O1034" s="152"/>
      <c r="P1034" s="152"/>
      <c r="Q1034" s="152"/>
      <c r="R1034" s="152"/>
      <c r="S1034" s="152"/>
      <c r="T1034" s="152"/>
      <c r="U1034" s="152"/>
      <c r="V1034" s="156"/>
      <c r="W1034" s="152"/>
      <c r="X1034" s="153"/>
    </row>
    <row r="1035" spans="11:24" x14ac:dyDescent="0.2">
      <c r="K1035" s="152"/>
      <c r="L1035" s="152"/>
      <c r="M1035" s="152"/>
      <c r="N1035" s="152"/>
      <c r="O1035" s="152"/>
      <c r="P1035" s="152"/>
      <c r="Q1035" s="152"/>
      <c r="R1035" s="152"/>
      <c r="S1035" s="152"/>
      <c r="T1035" s="152"/>
      <c r="U1035" s="152"/>
      <c r="V1035" s="156"/>
      <c r="W1035" s="152"/>
      <c r="X1035" s="153"/>
    </row>
    <row r="1036" spans="11:24" x14ac:dyDescent="0.2">
      <c r="K1036" s="152"/>
      <c r="L1036" s="152"/>
      <c r="M1036" s="152"/>
      <c r="N1036" s="152"/>
      <c r="O1036" s="152"/>
      <c r="P1036" s="152"/>
      <c r="Q1036" s="152"/>
      <c r="R1036" s="152"/>
      <c r="S1036" s="152"/>
      <c r="T1036" s="152"/>
      <c r="U1036" s="152"/>
      <c r="V1036" s="156"/>
      <c r="W1036" s="152"/>
      <c r="X1036" s="153"/>
    </row>
    <row r="1037" spans="11:24" x14ac:dyDescent="0.2">
      <c r="K1037" s="152"/>
      <c r="L1037" s="152"/>
      <c r="M1037" s="152"/>
      <c r="N1037" s="152"/>
      <c r="O1037" s="152"/>
      <c r="P1037" s="152"/>
      <c r="Q1037" s="152"/>
      <c r="R1037" s="152"/>
      <c r="S1037" s="152"/>
      <c r="T1037" s="152"/>
      <c r="U1037" s="152"/>
      <c r="V1037" s="156"/>
      <c r="W1037" s="152"/>
      <c r="X1037" s="153"/>
    </row>
    <row r="1038" spans="11:24" x14ac:dyDescent="0.2">
      <c r="K1038" s="152"/>
      <c r="L1038" s="152"/>
      <c r="M1038" s="152"/>
      <c r="N1038" s="152"/>
      <c r="O1038" s="152"/>
      <c r="P1038" s="152"/>
      <c r="Q1038" s="152"/>
      <c r="R1038" s="152"/>
      <c r="S1038" s="152"/>
      <c r="T1038" s="152"/>
      <c r="U1038" s="152"/>
      <c r="V1038" s="156"/>
      <c r="W1038" s="152"/>
      <c r="X1038" s="153"/>
    </row>
    <row r="1039" spans="11:24" x14ac:dyDescent="0.2">
      <c r="K1039" s="152"/>
      <c r="L1039" s="152"/>
      <c r="M1039" s="152"/>
      <c r="N1039" s="152"/>
      <c r="O1039" s="152"/>
      <c r="P1039" s="152"/>
      <c r="Q1039" s="152"/>
      <c r="R1039" s="152"/>
      <c r="S1039" s="152"/>
      <c r="T1039" s="152"/>
      <c r="U1039" s="152"/>
      <c r="V1039" s="156"/>
      <c r="W1039" s="152"/>
      <c r="X1039" s="153"/>
    </row>
    <row r="1040" spans="11:24" x14ac:dyDescent="0.2">
      <c r="K1040" s="152"/>
      <c r="L1040" s="152"/>
      <c r="M1040" s="152"/>
      <c r="N1040" s="152"/>
      <c r="O1040" s="152"/>
      <c r="P1040" s="152"/>
      <c r="Q1040" s="152"/>
      <c r="R1040" s="152"/>
      <c r="S1040" s="152"/>
      <c r="T1040" s="152"/>
      <c r="U1040" s="152"/>
      <c r="V1040" s="156"/>
      <c r="W1040" s="152"/>
      <c r="X1040" s="153"/>
    </row>
    <row r="1041" spans="11:24" x14ac:dyDescent="0.2">
      <c r="K1041" s="152"/>
      <c r="L1041" s="152"/>
      <c r="M1041" s="152"/>
      <c r="N1041" s="152"/>
      <c r="O1041" s="152"/>
      <c r="P1041" s="152"/>
      <c r="Q1041" s="152"/>
      <c r="R1041" s="152"/>
      <c r="S1041" s="152"/>
      <c r="T1041" s="152"/>
      <c r="U1041" s="152"/>
      <c r="V1041" s="156"/>
      <c r="W1041" s="152"/>
      <c r="X1041" s="153"/>
    </row>
    <row r="1042" spans="11:24" x14ac:dyDescent="0.2">
      <c r="K1042" s="152"/>
      <c r="L1042" s="152"/>
      <c r="M1042" s="152"/>
      <c r="N1042" s="152"/>
      <c r="O1042" s="152"/>
      <c r="P1042" s="152"/>
      <c r="Q1042" s="152"/>
      <c r="R1042" s="152"/>
      <c r="S1042" s="152"/>
      <c r="T1042" s="152"/>
      <c r="U1042" s="152"/>
      <c r="V1042" s="156"/>
      <c r="W1042" s="152"/>
      <c r="X1042" s="153"/>
    </row>
    <row r="1043" spans="11:24" x14ac:dyDescent="0.2">
      <c r="K1043" s="152"/>
      <c r="L1043" s="152"/>
      <c r="M1043" s="152"/>
      <c r="N1043" s="152"/>
      <c r="O1043" s="152"/>
      <c r="P1043" s="152"/>
      <c r="Q1043" s="152"/>
      <c r="R1043" s="152"/>
      <c r="S1043" s="152"/>
      <c r="T1043" s="152"/>
      <c r="U1043" s="152"/>
      <c r="V1043" s="156"/>
      <c r="W1043" s="152"/>
      <c r="X1043" s="153"/>
    </row>
    <row r="1044" spans="11:24" x14ac:dyDescent="0.2">
      <c r="K1044" s="152"/>
      <c r="L1044" s="152"/>
      <c r="M1044" s="152"/>
      <c r="N1044" s="152"/>
      <c r="O1044" s="152"/>
      <c r="P1044" s="152"/>
      <c r="Q1044" s="152"/>
      <c r="R1044" s="152"/>
      <c r="S1044" s="152"/>
      <c r="T1044" s="152"/>
      <c r="U1044" s="152"/>
      <c r="V1044" s="156"/>
      <c r="W1044" s="152"/>
      <c r="X1044" s="153"/>
    </row>
    <row r="1045" spans="11:24" x14ac:dyDescent="0.2">
      <c r="K1045" s="152"/>
      <c r="L1045" s="152"/>
      <c r="M1045" s="152"/>
      <c r="N1045" s="152"/>
      <c r="O1045" s="152"/>
      <c r="P1045" s="152"/>
      <c r="Q1045" s="152"/>
      <c r="R1045" s="152"/>
      <c r="S1045" s="152"/>
      <c r="T1045" s="152"/>
      <c r="U1045" s="152"/>
      <c r="V1045" s="156"/>
      <c r="W1045" s="152"/>
      <c r="X1045" s="153"/>
    </row>
    <row r="1046" spans="11:24" x14ac:dyDescent="0.2">
      <c r="K1046" s="152"/>
      <c r="L1046" s="152"/>
      <c r="M1046" s="152"/>
      <c r="N1046" s="152"/>
      <c r="O1046" s="152"/>
      <c r="P1046" s="152"/>
      <c r="Q1046" s="152"/>
      <c r="R1046" s="152"/>
      <c r="S1046" s="152"/>
      <c r="T1046" s="152"/>
      <c r="U1046" s="152"/>
      <c r="V1046" s="156"/>
      <c r="W1046" s="152"/>
      <c r="X1046" s="153"/>
    </row>
    <row r="1047" spans="11:24" x14ac:dyDescent="0.2">
      <c r="K1047" s="152"/>
      <c r="L1047" s="152"/>
      <c r="M1047" s="152"/>
      <c r="N1047" s="152"/>
      <c r="O1047" s="152"/>
      <c r="P1047" s="152"/>
      <c r="Q1047" s="152"/>
      <c r="R1047" s="152"/>
      <c r="S1047" s="152"/>
      <c r="T1047" s="152"/>
      <c r="U1047" s="152"/>
      <c r="V1047" s="156"/>
      <c r="W1047" s="152"/>
      <c r="X1047" s="153"/>
    </row>
    <row r="1048" spans="11:24" x14ac:dyDescent="0.2">
      <c r="K1048" s="152"/>
      <c r="L1048" s="152"/>
      <c r="M1048" s="152"/>
      <c r="N1048" s="152"/>
      <c r="O1048" s="152"/>
      <c r="P1048" s="152"/>
      <c r="Q1048" s="152"/>
      <c r="R1048" s="152"/>
      <c r="S1048" s="152"/>
      <c r="T1048" s="152"/>
      <c r="U1048" s="152"/>
      <c r="V1048" s="156"/>
      <c r="W1048" s="152"/>
      <c r="X1048" s="153"/>
    </row>
    <row r="1049" spans="11:24" x14ac:dyDescent="0.2">
      <c r="K1049" s="152"/>
      <c r="L1049" s="152"/>
      <c r="M1049" s="152"/>
      <c r="N1049" s="152"/>
      <c r="O1049" s="152"/>
      <c r="P1049" s="152"/>
      <c r="Q1049" s="152"/>
      <c r="R1049" s="152"/>
      <c r="S1049" s="152"/>
      <c r="T1049" s="152"/>
      <c r="U1049" s="152"/>
      <c r="V1049" s="156"/>
      <c r="W1049" s="152"/>
      <c r="X1049" s="153"/>
    </row>
    <row r="1050" spans="11:24" x14ac:dyDescent="0.2">
      <c r="K1050" s="152"/>
      <c r="L1050" s="152"/>
      <c r="M1050" s="152"/>
      <c r="N1050" s="152"/>
      <c r="O1050" s="152"/>
      <c r="P1050" s="152"/>
      <c r="Q1050" s="152"/>
      <c r="R1050" s="152"/>
      <c r="S1050" s="152"/>
      <c r="T1050" s="152"/>
      <c r="U1050" s="152"/>
      <c r="V1050" s="156"/>
      <c r="W1050" s="152"/>
      <c r="X1050" s="153"/>
    </row>
    <row r="1051" spans="11:24" x14ac:dyDescent="0.2">
      <c r="K1051" s="152"/>
      <c r="L1051" s="152"/>
      <c r="M1051" s="152"/>
      <c r="N1051" s="152"/>
      <c r="O1051" s="152"/>
      <c r="P1051" s="152"/>
      <c r="Q1051" s="152"/>
      <c r="R1051" s="152"/>
      <c r="S1051" s="152"/>
      <c r="T1051" s="152"/>
      <c r="U1051" s="152"/>
      <c r="V1051" s="156"/>
      <c r="W1051" s="152"/>
      <c r="X1051" s="153"/>
    </row>
    <row r="1052" spans="11:24" x14ac:dyDescent="0.2">
      <c r="K1052" s="152"/>
      <c r="L1052" s="152"/>
      <c r="M1052" s="152"/>
      <c r="N1052" s="152"/>
      <c r="O1052" s="152"/>
      <c r="P1052" s="152"/>
      <c r="Q1052" s="152"/>
      <c r="R1052" s="152"/>
      <c r="S1052" s="152"/>
      <c r="T1052" s="152"/>
      <c r="U1052" s="152"/>
      <c r="V1052" s="156"/>
      <c r="W1052" s="152"/>
      <c r="X1052" s="153"/>
    </row>
    <row r="1053" spans="11:24" x14ac:dyDescent="0.2">
      <c r="K1053" s="152"/>
      <c r="L1053" s="152"/>
      <c r="M1053" s="152"/>
      <c r="N1053" s="152"/>
      <c r="O1053" s="152"/>
      <c r="P1053" s="152"/>
      <c r="Q1053" s="152"/>
      <c r="R1053" s="152"/>
      <c r="S1053" s="152"/>
      <c r="T1053" s="152"/>
      <c r="U1053" s="152"/>
      <c r="V1053" s="156"/>
      <c r="W1053" s="152"/>
      <c r="X1053" s="153"/>
    </row>
    <row r="1054" spans="11:24" x14ac:dyDescent="0.2">
      <c r="K1054" s="152"/>
      <c r="L1054" s="152"/>
      <c r="M1054" s="152"/>
      <c r="N1054" s="152"/>
      <c r="O1054" s="152"/>
      <c r="P1054" s="152"/>
      <c r="Q1054" s="152"/>
      <c r="R1054" s="152"/>
      <c r="S1054" s="152"/>
      <c r="T1054" s="152"/>
      <c r="U1054" s="152"/>
      <c r="V1054" s="156"/>
      <c r="W1054" s="152"/>
      <c r="X1054" s="153"/>
    </row>
    <row r="1055" spans="11:24" x14ac:dyDescent="0.2">
      <c r="K1055" s="152"/>
      <c r="L1055" s="152"/>
      <c r="M1055" s="152"/>
      <c r="N1055" s="152"/>
      <c r="O1055" s="152"/>
      <c r="P1055" s="152"/>
      <c r="Q1055" s="152"/>
      <c r="R1055" s="152"/>
      <c r="S1055" s="152"/>
      <c r="T1055" s="152"/>
      <c r="U1055" s="152"/>
      <c r="V1055" s="156"/>
      <c r="W1055" s="152"/>
      <c r="X1055" s="153"/>
    </row>
    <row r="1056" spans="11:24" x14ac:dyDescent="0.2">
      <c r="K1056" s="152"/>
      <c r="L1056" s="152"/>
      <c r="M1056" s="152"/>
      <c r="N1056" s="152"/>
      <c r="O1056" s="152"/>
      <c r="P1056" s="152"/>
      <c r="Q1056" s="152"/>
      <c r="R1056" s="152"/>
      <c r="S1056" s="152"/>
      <c r="T1056" s="152"/>
      <c r="U1056" s="152"/>
      <c r="V1056" s="156"/>
      <c r="W1056" s="152"/>
      <c r="X1056" s="153"/>
    </row>
    <row r="1057" spans="11:24" x14ac:dyDescent="0.2">
      <c r="K1057" s="152"/>
      <c r="L1057" s="152"/>
      <c r="M1057" s="152"/>
      <c r="N1057" s="152"/>
      <c r="O1057" s="152"/>
      <c r="P1057" s="152"/>
      <c r="Q1057" s="152"/>
      <c r="R1057" s="152"/>
      <c r="S1057" s="152"/>
      <c r="T1057" s="152"/>
      <c r="U1057" s="152"/>
      <c r="V1057" s="156"/>
      <c r="W1057" s="152"/>
      <c r="X1057" s="153"/>
    </row>
    <row r="1058" spans="11:24" x14ac:dyDescent="0.2">
      <c r="K1058" s="152"/>
      <c r="L1058" s="152"/>
      <c r="M1058" s="152"/>
      <c r="N1058" s="152"/>
      <c r="O1058" s="152"/>
      <c r="P1058" s="152"/>
      <c r="Q1058" s="152"/>
      <c r="R1058" s="152"/>
      <c r="S1058" s="152"/>
      <c r="T1058" s="152"/>
      <c r="U1058" s="152"/>
      <c r="V1058" s="156"/>
      <c r="W1058" s="152"/>
      <c r="X1058" s="153"/>
    </row>
    <row r="1059" spans="11:24" x14ac:dyDescent="0.2">
      <c r="K1059" s="152"/>
      <c r="L1059" s="152"/>
      <c r="M1059" s="152"/>
      <c r="N1059" s="152"/>
      <c r="O1059" s="152"/>
      <c r="P1059" s="152"/>
      <c r="Q1059" s="152"/>
      <c r="R1059" s="152"/>
      <c r="S1059" s="152"/>
      <c r="T1059" s="152"/>
      <c r="U1059" s="152"/>
      <c r="V1059" s="156"/>
      <c r="W1059" s="152"/>
      <c r="X1059" s="153"/>
    </row>
    <row r="1060" spans="11:24" x14ac:dyDescent="0.2">
      <c r="K1060" s="152"/>
      <c r="L1060" s="152"/>
      <c r="M1060" s="152"/>
      <c r="N1060" s="152"/>
      <c r="O1060" s="152"/>
      <c r="P1060" s="152"/>
      <c r="Q1060" s="152"/>
      <c r="R1060" s="152"/>
      <c r="S1060" s="152"/>
      <c r="T1060" s="152"/>
      <c r="U1060" s="152"/>
      <c r="V1060" s="156"/>
      <c r="W1060" s="152"/>
      <c r="X1060" s="153"/>
    </row>
    <row r="1061" spans="11:24" x14ac:dyDescent="0.2">
      <c r="K1061" s="152"/>
      <c r="L1061" s="152"/>
      <c r="M1061" s="152"/>
      <c r="N1061" s="152"/>
      <c r="O1061" s="152"/>
      <c r="P1061" s="152"/>
      <c r="Q1061" s="152"/>
      <c r="R1061" s="152"/>
      <c r="S1061" s="152"/>
      <c r="T1061" s="152"/>
      <c r="U1061" s="152"/>
      <c r="V1061" s="156"/>
      <c r="W1061" s="152"/>
      <c r="X1061" s="153"/>
    </row>
    <row r="1062" spans="11:24" x14ac:dyDescent="0.2">
      <c r="K1062" s="152"/>
      <c r="L1062" s="152"/>
      <c r="M1062" s="152"/>
      <c r="N1062" s="152"/>
      <c r="O1062" s="152"/>
      <c r="P1062" s="152"/>
      <c r="Q1062" s="152"/>
      <c r="R1062" s="152"/>
      <c r="S1062" s="152"/>
      <c r="T1062" s="152"/>
      <c r="U1062" s="152"/>
      <c r="V1062" s="156"/>
      <c r="W1062" s="152"/>
      <c r="X1062" s="153"/>
    </row>
    <row r="1063" spans="11:24" x14ac:dyDescent="0.2">
      <c r="K1063" s="152"/>
      <c r="L1063" s="152"/>
      <c r="M1063" s="152"/>
      <c r="N1063" s="152"/>
      <c r="O1063" s="152"/>
      <c r="P1063" s="152"/>
      <c r="Q1063" s="152"/>
      <c r="R1063" s="152"/>
      <c r="S1063" s="152"/>
      <c r="T1063" s="152"/>
      <c r="U1063" s="152"/>
      <c r="V1063" s="156"/>
      <c r="W1063" s="152"/>
      <c r="X1063" s="153"/>
    </row>
    <row r="1064" spans="11:24" x14ac:dyDescent="0.2">
      <c r="K1064" s="152"/>
      <c r="L1064" s="152"/>
      <c r="M1064" s="152"/>
      <c r="N1064" s="152"/>
      <c r="O1064" s="152"/>
      <c r="P1064" s="152"/>
      <c r="Q1064" s="152"/>
      <c r="R1064" s="152"/>
      <c r="S1064" s="152"/>
      <c r="T1064" s="152"/>
      <c r="U1064" s="152"/>
      <c r="V1064" s="156"/>
      <c r="W1064" s="152"/>
      <c r="X1064" s="153"/>
    </row>
    <row r="1065" spans="11:24" x14ac:dyDescent="0.2">
      <c r="K1065" s="152"/>
      <c r="L1065" s="152"/>
      <c r="M1065" s="152"/>
      <c r="N1065" s="152"/>
      <c r="O1065" s="152"/>
      <c r="P1065" s="152"/>
      <c r="Q1065" s="152"/>
      <c r="R1065" s="152"/>
      <c r="S1065" s="152"/>
      <c r="T1065" s="152"/>
      <c r="U1065" s="152"/>
      <c r="V1065" s="156"/>
      <c r="W1065" s="152"/>
      <c r="X1065" s="153"/>
    </row>
    <row r="1066" spans="11:24" x14ac:dyDescent="0.2">
      <c r="K1066" s="152"/>
      <c r="L1066" s="152"/>
      <c r="M1066" s="152"/>
      <c r="N1066" s="152"/>
      <c r="O1066" s="152"/>
      <c r="P1066" s="152"/>
      <c r="Q1066" s="152"/>
      <c r="R1066" s="152"/>
      <c r="S1066" s="152"/>
      <c r="T1066" s="152"/>
      <c r="U1066" s="152"/>
      <c r="V1066" s="156"/>
      <c r="W1066" s="152"/>
      <c r="X1066" s="153"/>
    </row>
    <row r="1067" spans="11:24" x14ac:dyDescent="0.2">
      <c r="K1067" s="152"/>
      <c r="L1067" s="152"/>
      <c r="M1067" s="152"/>
      <c r="N1067" s="152"/>
      <c r="O1067" s="152"/>
      <c r="P1067" s="152"/>
      <c r="Q1067" s="152"/>
      <c r="R1067" s="152"/>
      <c r="S1067" s="152"/>
      <c r="T1067" s="152"/>
      <c r="U1067" s="152"/>
      <c r="V1067" s="156"/>
      <c r="W1067" s="152"/>
      <c r="X1067" s="153"/>
    </row>
    <row r="1068" spans="11:24" x14ac:dyDescent="0.2">
      <c r="K1068" s="152"/>
      <c r="L1068" s="152"/>
      <c r="M1068" s="152"/>
      <c r="N1068" s="152"/>
      <c r="O1068" s="152"/>
      <c r="P1068" s="152"/>
      <c r="Q1068" s="152"/>
      <c r="R1068" s="152"/>
      <c r="S1068" s="152"/>
      <c r="T1068" s="152"/>
      <c r="U1068" s="152"/>
      <c r="V1068" s="156"/>
      <c r="W1068" s="152"/>
      <c r="X1068" s="153"/>
    </row>
    <row r="1069" spans="11:24" x14ac:dyDescent="0.2">
      <c r="K1069" s="152"/>
      <c r="L1069" s="152"/>
      <c r="M1069" s="152"/>
      <c r="N1069" s="152"/>
      <c r="O1069" s="152"/>
      <c r="P1069" s="152"/>
      <c r="Q1069" s="152"/>
      <c r="R1069" s="152"/>
      <c r="S1069" s="152"/>
      <c r="T1069" s="152"/>
      <c r="U1069" s="152"/>
      <c r="V1069" s="156"/>
      <c r="W1069" s="152"/>
      <c r="X1069" s="153"/>
    </row>
    <row r="1070" spans="11:24" x14ac:dyDescent="0.2">
      <c r="K1070" s="152"/>
      <c r="L1070" s="152"/>
      <c r="M1070" s="152"/>
      <c r="N1070" s="152"/>
      <c r="O1070" s="152"/>
      <c r="P1070" s="152"/>
      <c r="Q1070" s="152"/>
      <c r="R1070" s="152"/>
      <c r="S1070" s="152"/>
      <c r="T1070" s="152"/>
      <c r="U1070" s="152"/>
      <c r="V1070" s="156"/>
      <c r="W1070" s="152"/>
      <c r="X1070" s="153"/>
    </row>
    <row r="1071" spans="11:24" x14ac:dyDescent="0.2">
      <c r="K1071" s="152"/>
      <c r="L1071" s="152"/>
      <c r="M1071" s="152"/>
      <c r="N1071" s="152"/>
      <c r="O1071" s="152"/>
      <c r="P1071" s="152"/>
      <c r="Q1071" s="152"/>
      <c r="R1071" s="152"/>
      <c r="S1071" s="152"/>
      <c r="T1071" s="152"/>
      <c r="U1071" s="152"/>
      <c r="V1071" s="156"/>
      <c r="W1071" s="152"/>
      <c r="X1071" s="153"/>
    </row>
    <row r="1072" spans="11:24" x14ac:dyDescent="0.2">
      <c r="K1072" s="152"/>
      <c r="L1072" s="152"/>
      <c r="M1072" s="152"/>
      <c r="N1072" s="152"/>
      <c r="O1072" s="152"/>
      <c r="P1072" s="152"/>
      <c r="Q1072" s="152"/>
      <c r="R1072" s="152"/>
      <c r="S1072" s="152"/>
      <c r="T1072" s="152"/>
      <c r="U1072" s="152"/>
      <c r="V1072" s="156"/>
      <c r="W1072" s="152"/>
      <c r="X1072" s="153"/>
    </row>
    <row r="1073" spans="11:24" x14ac:dyDescent="0.2">
      <c r="K1073" s="152"/>
      <c r="L1073" s="152"/>
      <c r="M1073" s="152"/>
      <c r="N1073" s="152"/>
      <c r="O1073" s="152"/>
      <c r="P1073" s="152"/>
      <c r="Q1073" s="152"/>
      <c r="R1073" s="152"/>
      <c r="S1073" s="152"/>
      <c r="T1073" s="152"/>
      <c r="U1073" s="152"/>
      <c r="V1073" s="156"/>
      <c r="W1073" s="152"/>
      <c r="X1073" s="153"/>
    </row>
    <row r="1074" spans="11:24" x14ac:dyDescent="0.2">
      <c r="K1074" s="152"/>
      <c r="L1074" s="152"/>
      <c r="M1074" s="152"/>
      <c r="N1074" s="152"/>
      <c r="O1074" s="152"/>
      <c r="P1074" s="152"/>
      <c r="Q1074" s="152"/>
      <c r="R1074" s="152"/>
      <c r="S1074" s="152"/>
      <c r="T1074" s="152"/>
      <c r="U1074" s="152"/>
      <c r="V1074" s="156"/>
      <c r="W1074" s="152"/>
      <c r="X1074" s="153"/>
    </row>
    <row r="1075" spans="11:24" x14ac:dyDescent="0.2">
      <c r="K1075" s="152"/>
      <c r="L1075" s="152"/>
      <c r="M1075" s="152"/>
      <c r="N1075" s="152"/>
      <c r="O1075" s="152"/>
      <c r="P1075" s="152"/>
      <c r="Q1075" s="152"/>
      <c r="R1075" s="152"/>
      <c r="S1075" s="152"/>
      <c r="T1075" s="152"/>
      <c r="U1075" s="152"/>
      <c r="V1075" s="156"/>
      <c r="W1075" s="152"/>
      <c r="X1075" s="153"/>
    </row>
    <row r="1076" spans="11:24" x14ac:dyDescent="0.2">
      <c r="K1076" s="152"/>
      <c r="L1076" s="152"/>
      <c r="M1076" s="152"/>
      <c r="N1076" s="152"/>
      <c r="O1076" s="152"/>
      <c r="P1076" s="152"/>
      <c r="Q1076" s="152"/>
      <c r="R1076" s="152"/>
      <c r="S1076" s="152"/>
      <c r="T1076" s="152"/>
      <c r="U1076" s="152"/>
      <c r="V1076" s="156"/>
      <c r="W1076" s="152"/>
      <c r="X1076" s="153"/>
    </row>
    <row r="1077" spans="11:24" x14ac:dyDescent="0.2">
      <c r="K1077" s="152"/>
      <c r="L1077" s="152"/>
      <c r="M1077" s="152"/>
      <c r="N1077" s="152"/>
      <c r="O1077" s="152"/>
      <c r="P1077" s="152"/>
      <c r="Q1077" s="152"/>
      <c r="R1077" s="152"/>
      <c r="S1077" s="152"/>
      <c r="T1077" s="152"/>
      <c r="U1077" s="152"/>
      <c r="V1077" s="156"/>
      <c r="W1077" s="152"/>
      <c r="X1077" s="153"/>
    </row>
    <row r="1078" spans="11:24" x14ac:dyDescent="0.2">
      <c r="K1078" s="152"/>
      <c r="L1078" s="152"/>
      <c r="M1078" s="152"/>
      <c r="N1078" s="152"/>
      <c r="O1078" s="152"/>
      <c r="P1078" s="152"/>
      <c r="Q1078" s="152"/>
      <c r="R1078" s="152"/>
      <c r="S1078" s="152"/>
      <c r="T1078" s="152"/>
      <c r="U1078" s="152"/>
      <c r="V1078" s="156"/>
      <c r="W1078" s="152"/>
      <c r="X1078" s="153"/>
    </row>
    <row r="1079" spans="11:24" x14ac:dyDescent="0.2">
      <c r="K1079" s="152"/>
      <c r="L1079" s="152"/>
      <c r="M1079" s="152"/>
      <c r="N1079" s="152"/>
      <c r="O1079" s="152"/>
      <c r="P1079" s="152"/>
      <c r="Q1079" s="152"/>
      <c r="R1079" s="152"/>
      <c r="S1079" s="152"/>
      <c r="T1079" s="152"/>
      <c r="U1079" s="152"/>
      <c r="V1079" s="156"/>
      <c r="W1079" s="152"/>
      <c r="X1079" s="153"/>
    </row>
    <row r="1080" spans="11:24" x14ac:dyDescent="0.2">
      <c r="K1080" s="152"/>
      <c r="L1080" s="152"/>
      <c r="M1080" s="152"/>
      <c r="N1080" s="152"/>
      <c r="O1080" s="152"/>
      <c r="P1080" s="152"/>
      <c r="Q1080" s="152"/>
      <c r="R1080" s="152"/>
      <c r="S1080" s="152"/>
      <c r="T1080" s="152"/>
      <c r="U1080" s="152"/>
      <c r="V1080" s="156"/>
      <c r="W1080" s="152"/>
      <c r="X1080" s="153"/>
    </row>
    <row r="1081" spans="11:24" x14ac:dyDescent="0.2">
      <c r="K1081" s="152"/>
      <c r="L1081" s="152"/>
      <c r="M1081" s="152"/>
      <c r="N1081" s="152"/>
      <c r="O1081" s="152"/>
      <c r="P1081" s="152"/>
      <c r="Q1081" s="152"/>
      <c r="R1081" s="152"/>
      <c r="S1081" s="152"/>
      <c r="T1081" s="152"/>
      <c r="U1081" s="152"/>
      <c r="V1081" s="156"/>
      <c r="W1081" s="152"/>
      <c r="X1081" s="153"/>
    </row>
    <row r="1082" spans="11:24" x14ac:dyDescent="0.2">
      <c r="K1082" s="152"/>
      <c r="L1082" s="152"/>
      <c r="M1082" s="152"/>
      <c r="N1082" s="152"/>
      <c r="O1082" s="152"/>
      <c r="P1082" s="152"/>
      <c r="Q1082" s="152"/>
      <c r="R1082" s="152"/>
      <c r="S1082" s="152"/>
      <c r="T1082" s="152"/>
      <c r="U1082" s="152"/>
      <c r="V1082" s="156"/>
      <c r="W1082" s="152"/>
      <c r="X1082" s="153"/>
    </row>
    <row r="1083" spans="11:24" x14ac:dyDescent="0.2">
      <c r="K1083" s="152"/>
      <c r="L1083" s="152"/>
      <c r="M1083" s="152"/>
      <c r="N1083" s="152"/>
      <c r="O1083" s="152"/>
      <c r="P1083" s="152"/>
      <c r="Q1083" s="152"/>
      <c r="R1083" s="152"/>
      <c r="S1083" s="152"/>
      <c r="T1083" s="152"/>
      <c r="U1083" s="152"/>
      <c r="V1083" s="156"/>
      <c r="W1083" s="152"/>
      <c r="X1083" s="153"/>
    </row>
    <row r="1084" spans="11:24" x14ac:dyDescent="0.2">
      <c r="K1084" s="152"/>
      <c r="L1084" s="152"/>
      <c r="M1084" s="152"/>
      <c r="N1084" s="152"/>
      <c r="O1084" s="152"/>
      <c r="P1084" s="152"/>
      <c r="Q1084" s="152"/>
      <c r="R1084" s="152"/>
      <c r="S1084" s="152"/>
      <c r="T1084" s="152"/>
      <c r="U1084" s="152"/>
      <c r="V1084" s="156"/>
      <c r="W1084" s="152"/>
      <c r="X1084" s="153"/>
    </row>
    <row r="1085" spans="11:24" x14ac:dyDescent="0.2">
      <c r="K1085" s="152"/>
      <c r="L1085" s="152"/>
      <c r="M1085" s="152"/>
      <c r="N1085" s="152"/>
      <c r="O1085" s="152"/>
      <c r="P1085" s="152"/>
      <c r="Q1085" s="152"/>
      <c r="R1085" s="152"/>
      <c r="S1085" s="152"/>
      <c r="T1085" s="152"/>
      <c r="U1085" s="152"/>
      <c r="V1085" s="156"/>
      <c r="W1085" s="152"/>
      <c r="X1085" s="153"/>
    </row>
    <row r="1086" spans="11:24" x14ac:dyDescent="0.2">
      <c r="K1086" s="152"/>
      <c r="L1086" s="152"/>
      <c r="M1086" s="152"/>
      <c r="N1086" s="152"/>
      <c r="O1086" s="152"/>
      <c r="P1086" s="152"/>
      <c r="Q1086" s="152"/>
      <c r="R1086" s="152"/>
      <c r="S1086" s="152"/>
      <c r="T1086" s="152"/>
      <c r="U1086" s="152"/>
      <c r="V1086" s="156"/>
      <c r="W1086" s="152"/>
      <c r="X1086" s="153"/>
    </row>
    <row r="1087" spans="11:24" x14ac:dyDescent="0.2">
      <c r="K1087" s="152"/>
      <c r="L1087" s="152"/>
      <c r="M1087" s="152"/>
      <c r="N1087" s="152"/>
      <c r="O1087" s="152"/>
      <c r="P1087" s="152"/>
      <c r="Q1087" s="152"/>
      <c r="R1087" s="152"/>
      <c r="S1087" s="152"/>
      <c r="T1087" s="152"/>
      <c r="U1087" s="152"/>
      <c r="V1087" s="156"/>
      <c r="W1087" s="152"/>
      <c r="X1087" s="153"/>
    </row>
    <row r="1088" spans="11:24" x14ac:dyDescent="0.2">
      <c r="K1088" s="152"/>
      <c r="L1088" s="152"/>
      <c r="M1088" s="152"/>
      <c r="N1088" s="152"/>
      <c r="O1088" s="152"/>
      <c r="P1088" s="152"/>
      <c r="Q1088" s="152"/>
      <c r="R1088" s="152"/>
      <c r="S1088" s="152"/>
      <c r="T1088" s="152"/>
      <c r="U1088" s="152"/>
      <c r="V1088" s="156"/>
      <c r="W1088" s="152"/>
      <c r="X1088" s="153"/>
    </row>
    <row r="1089" spans="11:24" x14ac:dyDescent="0.2">
      <c r="K1089" s="152"/>
      <c r="L1089" s="152"/>
      <c r="M1089" s="152"/>
      <c r="N1089" s="152"/>
      <c r="O1089" s="152"/>
      <c r="P1089" s="152"/>
      <c r="Q1089" s="152"/>
      <c r="R1089" s="152"/>
      <c r="S1089" s="152"/>
      <c r="T1089" s="152"/>
      <c r="U1089" s="152"/>
      <c r="V1089" s="156"/>
      <c r="W1089" s="152"/>
      <c r="X1089" s="153"/>
    </row>
    <row r="1090" spans="11:24" x14ac:dyDescent="0.2">
      <c r="K1090" s="152"/>
      <c r="L1090" s="152"/>
      <c r="M1090" s="152"/>
      <c r="N1090" s="152"/>
      <c r="O1090" s="152"/>
      <c r="P1090" s="152"/>
      <c r="Q1090" s="152"/>
      <c r="R1090" s="152"/>
      <c r="S1090" s="152"/>
      <c r="T1090" s="152"/>
      <c r="U1090" s="152"/>
      <c r="V1090" s="156"/>
      <c r="W1090" s="152"/>
      <c r="X1090" s="153"/>
    </row>
    <row r="1091" spans="11:24" x14ac:dyDescent="0.2">
      <c r="K1091" s="152"/>
      <c r="L1091" s="152"/>
      <c r="M1091" s="152"/>
      <c r="N1091" s="152"/>
      <c r="O1091" s="152"/>
      <c r="P1091" s="152"/>
      <c r="Q1091" s="152"/>
      <c r="R1091" s="152"/>
      <c r="S1091" s="152"/>
      <c r="T1091" s="152"/>
      <c r="U1091" s="152"/>
      <c r="V1091" s="156"/>
      <c r="W1091" s="152"/>
      <c r="X1091" s="153"/>
    </row>
    <row r="1092" spans="11:24" x14ac:dyDescent="0.2">
      <c r="K1092" s="152"/>
      <c r="L1092" s="152"/>
      <c r="M1092" s="152"/>
      <c r="N1092" s="152"/>
      <c r="O1092" s="152"/>
      <c r="P1092" s="152"/>
      <c r="Q1092" s="152"/>
      <c r="R1092" s="152"/>
      <c r="S1092" s="152"/>
      <c r="T1092" s="152"/>
      <c r="U1092" s="152"/>
      <c r="V1092" s="156"/>
      <c r="W1092" s="152"/>
      <c r="X1092" s="153"/>
    </row>
    <row r="1093" spans="11:24" x14ac:dyDescent="0.2">
      <c r="K1093" s="152"/>
      <c r="L1093" s="152"/>
      <c r="M1093" s="152"/>
      <c r="N1093" s="152"/>
      <c r="O1093" s="152"/>
      <c r="P1093" s="152"/>
      <c r="Q1093" s="152"/>
      <c r="R1093" s="152"/>
      <c r="S1093" s="152"/>
      <c r="T1093" s="152"/>
      <c r="U1093" s="152"/>
      <c r="V1093" s="156"/>
      <c r="W1093" s="152"/>
      <c r="X1093" s="153"/>
    </row>
    <row r="1094" spans="11:24" x14ac:dyDescent="0.2">
      <c r="K1094" s="152"/>
      <c r="L1094" s="152"/>
      <c r="M1094" s="152"/>
      <c r="N1094" s="152"/>
      <c r="O1094" s="152"/>
      <c r="P1094" s="152"/>
      <c r="Q1094" s="152"/>
      <c r="R1094" s="152"/>
      <c r="S1094" s="152"/>
      <c r="T1094" s="152"/>
      <c r="U1094" s="152"/>
      <c r="V1094" s="156"/>
      <c r="W1094" s="152"/>
      <c r="X1094" s="153"/>
    </row>
    <row r="1095" spans="11:24" x14ac:dyDescent="0.2">
      <c r="K1095" s="152"/>
      <c r="L1095" s="152"/>
      <c r="M1095" s="152"/>
      <c r="N1095" s="152"/>
      <c r="O1095" s="152"/>
      <c r="P1095" s="152"/>
      <c r="Q1095" s="152"/>
      <c r="R1095" s="152"/>
      <c r="S1095" s="152"/>
      <c r="T1095" s="152"/>
      <c r="U1095" s="152"/>
      <c r="V1095" s="156"/>
      <c r="W1095" s="152"/>
      <c r="X1095" s="153"/>
    </row>
    <row r="1096" spans="11:24" x14ac:dyDescent="0.2">
      <c r="K1096" s="152"/>
      <c r="L1096" s="152"/>
      <c r="M1096" s="152"/>
      <c r="N1096" s="152"/>
      <c r="O1096" s="152"/>
      <c r="P1096" s="152"/>
      <c r="Q1096" s="152"/>
      <c r="R1096" s="152"/>
      <c r="S1096" s="152"/>
      <c r="T1096" s="152"/>
      <c r="U1096" s="152"/>
      <c r="V1096" s="156"/>
      <c r="W1096" s="152"/>
      <c r="X1096" s="153"/>
    </row>
    <row r="1097" spans="11:24" x14ac:dyDescent="0.2">
      <c r="K1097" s="152"/>
      <c r="L1097" s="152"/>
      <c r="M1097" s="152"/>
      <c r="N1097" s="152"/>
      <c r="O1097" s="152"/>
      <c r="P1097" s="152"/>
      <c r="Q1097" s="152"/>
      <c r="R1097" s="152"/>
      <c r="S1097" s="152"/>
      <c r="T1097" s="152"/>
      <c r="U1097" s="152"/>
      <c r="V1097" s="156"/>
      <c r="W1097" s="152"/>
      <c r="X1097" s="153"/>
    </row>
    <row r="1098" spans="11:24" x14ac:dyDescent="0.2">
      <c r="K1098" s="152"/>
      <c r="L1098" s="152"/>
      <c r="M1098" s="152"/>
      <c r="N1098" s="152"/>
      <c r="O1098" s="152"/>
      <c r="P1098" s="152"/>
      <c r="Q1098" s="152"/>
      <c r="R1098" s="152"/>
      <c r="S1098" s="152"/>
      <c r="T1098" s="152"/>
      <c r="U1098" s="152"/>
      <c r="V1098" s="156"/>
      <c r="W1098" s="152"/>
      <c r="X1098" s="153"/>
    </row>
    <row r="1099" spans="11:24" x14ac:dyDescent="0.2">
      <c r="K1099" s="152"/>
      <c r="L1099" s="152"/>
      <c r="M1099" s="152"/>
      <c r="N1099" s="152"/>
      <c r="O1099" s="152"/>
      <c r="P1099" s="152"/>
      <c r="Q1099" s="152"/>
      <c r="R1099" s="152"/>
      <c r="S1099" s="152"/>
      <c r="T1099" s="152"/>
      <c r="U1099" s="152"/>
      <c r="V1099" s="156"/>
      <c r="W1099" s="152"/>
      <c r="X1099" s="153"/>
    </row>
    <row r="1100" spans="11:24" x14ac:dyDescent="0.2">
      <c r="K1100" s="152"/>
      <c r="L1100" s="152"/>
      <c r="M1100" s="152"/>
      <c r="N1100" s="152"/>
      <c r="O1100" s="152"/>
      <c r="P1100" s="152"/>
      <c r="Q1100" s="152"/>
      <c r="R1100" s="152"/>
      <c r="S1100" s="152"/>
      <c r="T1100" s="152"/>
      <c r="U1100" s="152"/>
      <c r="V1100" s="156"/>
      <c r="W1100" s="152"/>
      <c r="X1100" s="153"/>
    </row>
    <row r="1101" spans="11:24" x14ac:dyDescent="0.2">
      <c r="K1101" s="152"/>
      <c r="L1101" s="152"/>
      <c r="M1101" s="152"/>
      <c r="N1101" s="152"/>
      <c r="O1101" s="152"/>
      <c r="P1101" s="152"/>
      <c r="Q1101" s="152"/>
      <c r="R1101" s="152"/>
      <c r="S1101" s="152"/>
      <c r="T1101" s="152"/>
      <c r="U1101" s="152"/>
      <c r="V1101" s="156"/>
      <c r="W1101" s="152"/>
      <c r="X1101" s="153"/>
    </row>
    <row r="1102" spans="11:24" x14ac:dyDescent="0.2">
      <c r="K1102" s="152"/>
      <c r="L1102" s="152"/>
      <c r="M1102" s="152"/>
      <c r="N1102" s="152"/>
      <c r="O1102" s="152"/>
      <c r="P1102" s="152"/>
      <c r="Q1102" s="152"/>
      <c r="R1102" s="152"/>
      <c r="S1102" s="152"/>
      <c r="T1102" s="152"/>
      <c r="U1102" s="152"/>
      <c r="V1102" s="156"/>
      <c r="W1102" s="152"/>
      <c r="X1102" s="153"/>
    </row>
    <row r="1103" spans="11:24" x14ac:dyDescent="0.2">
      <c r="K1103" s="152"/>
      <c r="L1103" s="152"/>
      <c r="M1103" s="152"/>
      <c r="N1103" s="152"/>
      <c r="O1103" s="152"/>
      <c r="P1103" s="152"/>
      <c r="Q1103" s="152"/>
      <c r="R1103" s="152"/>
      <c r="S1103" s="152"/>
      <c r="T1103" s="152"/>
      <c r="U1103" s="152"/>
      <c r="V1103" s="156"/>
      <c r="W1103" s="152"/>
      <c r="X1103" s="153"/>
    </row>
    <row r="1104" spans="11:24" x14ac:dyDescent="0.2">
      <c r="K1104" s="152"/>
      <c r="L1104" s="152"/>
      <c r="M1104" s="152"/>
      <c r="N1104" s="152"/>
      <c r="O1104" s="152"/>
      <c r="P1104" s="152"/>
      <c r="Q1104" s="152"/>
      <c r="R1104" s="152"/>
      <c r="S1104" s="152"/>
      <c r="T1104" s="152"/>
      <c r="U1104" s="152"/>
      <c r="V1104" s="156"/>
      <c r="W1104" s="152"/>
      <c r="X1104" s="153"/>
    </row>
    <row r="1105" spans="11:24" x14ac:dyDescent="0.2">
      <c r="K1105" s="152"/>
      <c r="L1105" s="152"/>
      <c r="M1105" s="152"/>
      <c r="N1105" s="152"/>
      <c r="O1105" s="152"/>
      <c r="P1105" s="152"/>
      <c r="Q1105" s="152"/>
      <c r="R1105" s="152"/>
      <c r="S1105" s="152"/>
      <c r="T1105" s="152"/>
      <c r="U1105" s="152"/>
      <c r="V1105" s="156"/>
      <c r="W1105" s="152"/>
      <c r="X1105" s="153"/>
    </row>
    <row r="1106" spans="11:24" x14ac:dyDescent="0.2">
      <c r="K1106" s="152"/>
      <c r="L1106" s="152"/>
      <c r="M1106" s="152"/>
      <c r="N1106" s="152"/>
      <c r="O1106" s="152"/>
      <c r="P1106" s="152"/>
      <c r="Q1106" s="152"/>
      <c r="R1106" s="152"/>
      <c r="S1106" s="152"/>
      <c r="T1106" s="152"/>
      <c r="U1106" s="152"/>
      <c r="V1106" s="156"/>
      <c r="W1106" s="152"/>
      <c r="X1106" s="153"/>
    </row>
    <row r="1107" spans="11:24" x14ac:dyDescent="0.2">
      <c r="K1107" s="152"/>
      <c r="L1107" s="152"/>
      <c r="M1107" s="152"/>
      <c r="N1107" s="152"/>
      <c r="O1107" s="152"/>
      <c r="P1107" s="152"/>
      <c r="Q1107" s="152"/>
      <c r="R1107" s="152"/>
      <c r="S1107" s="152"/>
      <c r="T1107" s="152"/>
      <c r="U1107" s="152"/>
      <c r="V1107" s="156"/>
      <c r="W1107" s="152"/>
      <c r="X1107" s="153"/>
    </row>
    <row r="1108" spans="11:24" x14ac:dyDescent="0.2">
      <c r="K1108" s="152"/>
      <c r="L1108" s="152"/>
      <c r="M1108" s="152"/>
      <c r="N1108" s="152"/>
      <c r="O1108" s="152"/>
      <c r="P1108" s="152"/>
      <c r="Q1108" s="152"/>
      <c r="R1108" s="152"/>
      <c r="S1108" s="152"/>
      <c r="T1108" s="152"/>
      <c r="U1108" s="152"/>
      <c r="V1108" s="156"/>
      <c r="W1108" s="152"/>
      <c r="X1108" s="153"/>
    </row>
    <row r="1109" spans="11:24" x14ac:dyDescent="0.2">
      <c r="K1109" s="152"/>
      <c r="L1109" s="152"/>
      <c r="M1109" s="152"/>
      <c r="N1109" s="152"/>
      <c r="O1109" s="152"/>
      <c r="P1109" s="152"/>
      <c r="Q1109" s="152"/>
      <c r="R1109" s="152"/>
      <c r="S1109" s="152"/>
      <c r="T1109" s="152"/>
      <c r="U1109" s="152"/>
      <c r="V1109" s="156"/>
      <c r="W1109" s="152"/>
      <c r="X1109" s="153"/>
    </row>
    <row r="1110" spans="11:24" x14ac:dyDescent="0.2">
      <c r="K1110" s="152"/>
      <c r="L1110" s="152"/>
      <c r="M1110" s="152"/>
      <c r="N1110" s="152"/>
      <c r="O1110" s="152"/>
      <c r="P1110" s="152"/>
      <c r="Q1110" s="152"/>
      <c r="R1110" s="152"/>
      <c r="S1110" s="152"/>
      <c r="T1110" s="152"/>
      <c r="U1110" s="152"/>
      <c r="V1110" s="156"/>
      <c r="W1110" s="152"/>
      <c r="X1110" s="153"/>
    </row>
    <row r="1111" spans="11:24" x14ac:dyDescent="0.2">
      <c r="K1111" s="152"/>
      <c r="L1111" s="152"/>
      <c r="M1111" s="152"/>
      <c r="N1111" s="152"/>
      <c r="O1111" s="152"/>
      <c r="P1111" s="152"/>
      <c r="Q1111" s="152"/>
      <c r="R1111" s="152"/>
      <c r="S1111" s="152"/>
      <c r="T1111" s="152"/>
      <c r="U1111" s="152"/>
      <c r="V1111" s="156"/>
      <c r="W1111" s="152"/>
      <c r="X1111" s="153"/>
    </row>
    <row r="1112" spans="11:24" x14ac:dyDescent="0.2">
      <c r="K1112" s="152"/>
      <c r="L1112" s="152"/>
      <c r="M1112" s="152"/>
      <c r="N1112" s="152"/>
      <c r="O1112" s="152"/>
      <c r="P1112" s="152"/>
      <c r="Q1112" s="152"/>
      <c r="R1112" s="152"/>
      <c r="S1112" s="152"/>
      <c r="T1112" s="152"/>
      <c r="U1112" s="152"/>
      <c r="V1112" s="156"/>
      <c r="W1112" s="152"/>
      <c r="X1112" s="153"/>
    </row>
    <row r="1113" spans="11:24" x14ac:dyDescent="0.2">
      <c r="K1113" s="152"/>
      <c r="L1113" s="152"/>
      <c r="M1113" s="152"/>
      <c r="N1113" s="152"/>
      <c r="O1113" s="152"/>
      <c r="P1113" s="152"/>
      <c r="Q1113" s="152"/>
      <c r="R1113" s="152"/>
      <c r="S1113" s="152"/>
      <c r="T1113" s="152"/>
      <c r="U1113" s="152"/>
      <c r="V1113" s="156"/>
      <c r="W1113" s="152"/>
      <c r="X1113" s="153"/>
    </row>
    <row r="1114" spans="11:24" x14ac:dyDescent="0.2">
      <c r="K1114" s="152"/>
      <c r="L1114" s="152"/>
      <c r="M1114" s="152"/>
      <c r="N1114" s="152"/>
      <c r="O1114" s="152"/>
      <c r="P1114" s="152"/>
      <c r="Q1114" s="152"/>
      <c r="R1114" s="152"/>
      <c r="S1114" s="152"/>
      <c r="T1114" s="152"/>
      <c r="U1114" s="152"/>
      <c r="V1114" s="156"/>
      <c r="W1114" s="152"/>
      <c r="X1114" s="153"/>
    </row>
    <row r="1115" spans="11:24" x14ac:dyDescent="0.2">
      <c r="K1115" s="152"/>
      <c r="L1115" s="152"/>
      <c r="M1115" s="152"/>
      <c r="N1115" s="152"/>
      <c r="O1115" s="152"/>
      <c r="P1115" s="152"/>
      <c r="Q1115" s="152"/>
      <c r="R1115" s="152"/>
      <c r="S1115" s="152"/>
      <c r="T1115" s="152"/>
      <c r="U1115" s="152"/>
      <c r="V1115" s="156"/>
      <c r="W1115" s="152"/>
      <c r="X1115" s="153"/>
    </row>
    <row r="1116" spans="11:24" x14ac:dyDescent="0.2">
      <c r="K1116" s="152"/>
      <c r="L1116" s="152"/>
      <c r="M1116" s="152"/>
      <c r="N1116" s="152"/>
      <c r="O1116" s="152"/>
      <c r="P1116" s="152"/>
      <c r="Q1116" s="152"/>
      <c r="R1116" s="152"/>
      <c r="S1116" s="152"/>
      <c r="T1116" s="152"/>
      <c r="U1116" s="152"/>
      <c r="V1116" s="156"/>
      <c r="W1116" s="152"/>
      <c r="X1116" s="153"/>
    </row>
    <row r="1117" spans="11:24" x14ac:dyDescent="0.2">
      <c r="K1117" s="152"/>
      <c r="L1117" s="152"/>
      <c r="M1117" s="152"/>
      <c r="N1117" s="152"/>
      <c r="O1117" s="152"/>
      <c r="P1117" s="152"/>
      <c r="Q1117" s="152"/>
      <c r="R1117" s="152"/>
      <c r="S1117" s="152"/>
      <c r="T1117" s="152"/>
      <c r="U1117" s="152"/>
      <c r="V1117" s="156"/>
      <c r="W1117" s="152"/>
      <c r="X1117" s="153"/>
    </row>
    <row r="1118" spans="11:24" x14ac:dyDescent="0.2">
      <c r="K1118" s="152"/>
      <c r="L1118" s="152"/>
      <c r="M1118" s="152"/>
      <c r="N1118" s="152"/>
      <c r="O1118" s="152"/>
      <c r="P1118" s="152"/>
      <c r="Q1118" s="152"/>
      <c r="R1118" s="152"/>
      <c r="S1118" s="152"/>
      <c r="T1118" s="152"/>
      <c r="U1118" s="152"/>
      <c r="V1118" s="156"/>
      <c r="W1118" s="152"/>
      <c r="X1118" s="153"/>
    </row>
    <row r="1119" spans="11:24" x14ac:dyDescent="0.2">
      <c r="K1119" s="152"/>
      <c r="L1119" s="152"/>
      <c r="M1119" s="152"/>
      <c r="N1119" s="152"/>
      <c r="O1119" s="152"/>
      <c r="P1119" s="152"/>
      <c r="Q1119" s="152"/>
      <c r="R1119" s="152"/>
      <c r="S1119" s="152"/>
      <c r="T1119" s="152"/>
      <c r="U1119" s="152"/>
      <c r="V1119" s="156"/>
      <c r="W1119" s="152"/>
      <c r="X1119" s="153"/>
    </row>
    <row r="1120" spans="11:24" x14ac:dyDescent="0.2">
      <c r="K1120" s="152"/>
      <c r="L1120" s="152"/>
      <c r="M1120" s="152"/>
      <c r="N1120" s="152"/>
      <c r="O1120" s="152"/>
      <c r="P1120" s="152"/>
      <c r="Q1120" s="152"/>
      <c r="R1120" s="152"/>
      <c r="S1120" s="152"/>
      <c r="T1120" s="152"/>
      <c r="U1120" s="152"/>
      <c r="V1120" s="156"/>
      <c r="W1120" s="152"/>
      <c r="X1120" s="153"/>
    </row>
    <row r="1121" spans="11:24" x14ac:dyDescent="0.2">
      <c r="K1121" s="152"/>
      <c r="L1121" s="152"/>
      <c r="M1121" s="152"/>
      <c r="N1121" s="152"/>
      <c r="O1121" s="152"/>
      <c r="P1121" s="152"/>
      <c r="Q1121" s="152"/>
      <c r="R1121" s="152"/>
      <c r="S1121" s="152"/>
      <c r="T1121" s="152"/>
      <c r="U1121" s="152"/>
      <c r="V1121" s="156"/>
      <c r="W1121" s="152"/>
      <c r="X1121" s="153"/>
    </row>
    <row r="1122" spans="11:24" x14ac:dyDescent="0.2">
      <c r="K1122" s="152"/>
      <c r="L1122" s="152"/>
      <c r="M1122" s="152"/>
      <c r="N1122" s="152"/>
      <c r="O1122" s="152"/>
      <c r="P1122" s="152"/>
      <c r="Q1122" s="152"/>
      <c r="R1122" s="152"/>
      <c r="S1122" s="152"/>
      <c r="T1122" s="152"/>
      <c r="U1122" s="152"/>
      <c r="V1122" s="156"/>
      <c r="W1122" s="152"/>
      <c r="X1122" s="153"/>
    </row>
    <row r="1123" spans="11:24" x14ac:dyDescent="0.2">
      <c r="K1123" s="152"/>
      <c r="L1123" s="152"/>
      <c r="M1123" s="152"/>
      <c r="N1123" s="152"/>
      <c r="O1123" s="152"/>
      <c r="P1123" s="152"/>
      <c r="Q1123" s="152"/>
      <c r="R1123" s="152"/>
      <c r="S1123" s="152"/>
      <c r="T1123" s="152"/>
      <c r="U1123" s="152"/>
      <c r="V1123" s="156"/>
      <c r="W1123" s="152"/>
      <c r="X1123" s="153"/>
    </row>
    <row r="1124" spans="11:24" x14ac:dyDescent="0.2">
      <c r="K1124" s="152"/>
      <c r="L1124" s="152"/>
      <c r="M1124" s="152"/>
      <c r="N1124" s="152"/>
      <c r="O1124" s="152"/>
      <c r="P1124" s="152"/>
      <c r="Q1124" s="152"/>
      <c r="R1124" s="152"/>
      <c r="S1124" s="152"/>
      <c r="T1124" s="152"/>
      <c r="U1124" s="152"/>
      <c r="V1124" s="156"/>
      <c r="W1124" s="152"/>
      <c r="X1124" s="153"/>
    </row>
    <row r="1125" spans="11:24" x14ac:dyDescent="0.2">
      <c r="K1125" s="152"/>
      <c r="L1125" s="152"/>
      <c r="M1125" s="152"/>
      <c r="N1125" s="152"/>
      <c r="O1125" s="152"/>
      <c r="P1125" s="152"/>
      <c r="Q1125" s="152"/>
      <c r="R1125" s="152"/>
      <c r="S1125" s="152"/>
      <c r="T1125" s="152"/>
      <c r="U1125" s="152"/>
      <c r="V1125" s="156"/>
      <c r="W1125" s="152"/>
      <c r="X1125" s="153"/>
    </row>
    <row r="1126" spans="11:24" x14ac:dyDescent="0.2">
      <c r="K1126" s="152"/>
      <c r="L1126" s="152"/>
      <c r="M1126" s="152"/>
      <c r="N1126" s="152"/>
      <c r="O1126" s="152"/>
      <c r="P1126" s="152"/>
      <c r="Q1126" s="152"/>
      <c r="R1126" s="152"/>
      <c r="S1126" s="152"/>
      <c r="T1126" s="152"/>
      <c r="U1126" s="152"/>
      <c r="V1126" s="156"/>
      <c r="W1126" s="152"/>
      <c r="X1126" s="153"/>
    </row>
    <row r="1127" spans="11:24" x14ac:dyDescent="0.2">
      <c r="K1127" s="152"/>
      <c r="L1127" s="152"/>
      <c r="M1127" s="152"/>
      <c r="N1127" s="152"/>
      <c r="O1127" s="152"/>
      <c r="P1127" s="152"/>
      <c r="Q1127" s="152"/>
      <c r="R1127" s="152"/>
      <c r="S1127" s="152"/>
      <c r="T1127" s="152"/>
      <c r="U1127" s="152"/>
      <c r="V1127" s="156"/>
      <c r="W1127" s="152"/>
      <c r="X1127" s="153"/>
    </row>
    <row r="1128" spans="11:24" x14ac:dyDescent="0.2">
      <c r="K1128" s="152"/>
      <c r="L1128" s="152"/>
      <c r="M1128" s="152"/>
      <c r="N1128" s="152"/>
      <c r="O1128" s="152"/>
      <c r="P1128" s="152"/>
      <c r="Q1128" s="152"/>
      <c r="R1128" s="152"/>
      <c r="S1128" s="152"/>
      <c r="T1128" s="152"/>
      <c r="U1128" s="152"/>
      <c r="V1128" s="156"/>
      <c r="W1128" s="152"/>
      <c r="X1128" s="153"/>
    </row>
    <row r="1129" spans="11:24" x14ac:dyDescent="0.2">
      <c r="K1129" s="152"/>
      <c r="L1129" s="152"/>
      <c r="M1129" s="152"/>
      <c r="N1129" s="152"/>
      <c r="O1129" s="152"/>
      <c r="P1129" s="152"/>
      <c r="Q1129" s="152"/>
      <c r="R1129" s="152"/>
      <c r="S1129" s="152"/>
      <c r="T1129" s="152"/>
      <c r="U1129" s="152"/>
      <c r="V1129" s="156"/>
      <c r="W1129" s="152"/>
      <c r="X1129" s="153"/>
    </row>
    <row r="1130" spans="11:24" x14ac:dyDescent="0.2">
      <c r="K1130" s="152"/>
      <c r="L1130" s="152"/>
      <c r="M1130" s="152"/>
      <c r="N1130" s="152"/>
      <c r="O1130" s="152"/>
      <c r="P1130" s="152"/>
      <c r="Q1130" s="152"/>
      <c r="R1130" s="152"/>
      <c r="S1130" s="152"/>
      <c r="T1130" s="152"/>
      <c r="U1130" s="152"/>
      <c r="V1130" s="156"/>
      <c r="W1130" s="152"/>
      <c r="X1130" s="153"/>
    </row>
    <row r="1131" spans="11:24" x14ac:dyDescent="0.2">
      <c r="K1131" s="152"/>
      <c r="L1131" s="152"/>
      <c r="M1131" s="152"/>
      <c r="N1131" s="152"/>
      <c r="O1131" s="152"/>
      <c r="P1131" s="152"/>
      <c r="Q1131" s="152"/>
      <c r="R1131" s="152"/>
      <c r="S1131" s="152"/>
      <c r="T1131" s="152"/>
      <c r="U1131" s="152"/>
      <c r="V1131" s="156"/>
      <c r="W1131" s="152"/>
      <c r="X1131" s="153"/>
    </row>
    <row r="1132" spans="11:24" x14ac:dyDescent="0.2">
      <c r="K1132" s="152"/>
      <c r="L1132" s="152"/>
      <c r="M1132" s="152"/>
      <c r="N1132" s="152"/>
      <c r="O1132" s="152"/>
      <c r="P1132" s="152"/>
      <c r="Q1132" s="152"/>
      <c r="R1132" s="152"/>
      <c r="S1132" s="152"/>
      <c r="T1132" s="152"/>
      <c r="U1132" s="152"/>
      <c r="V1132" s="156"/>
      <c r="W1132" s="152"/>
      <c r="X1132" s="153"/>
    </row>
    <row r="1133" spans="11:24" x14ac:dyDescent="0.2">
      <c r="K1133" s="152"/>
      <c r="L1133" s="152"/>
      <c r="M1133" s="152"/>
      <c r="N1133" s="152"/>
      <c r="O1133" s="152"/>
      <c r="P1133" s="152"/>
      <c r="Q1133" s="152"/>
      <c r="R1133" s="152"/>
      <c r="S1133" s="152"/>
      <c r="T1133" s="152"/>
      <c r="U1133" s="152"/>
      <c r="V1133" s="156"/>
      <c r="W1133" s="152"/>
      <c r="X1133" s="153"/>
    </row>
    <row r="1134" spans="11:24" x14ac:dyDescent="0.2">
      <c r="K1134" s="152"/>
      <c r="L1134" s="152"/>
      <c r="M1134" s="152"/>
      <c r="N1134" s="152"/>
      <c r="O1134" s="152"/>
      <c r="P1134" s="152"/>
      <c r="Q1134" s="152"/>
      <c r="R1134" s="152"/>
      <c r="S1134" s="152"/>
      <c r="T1134" s="152"/>
      <c r="U1134" s="152"/>
      <c r="V1134" s="156"/>
      <c r="W1134" s="152"/>
      <c r="X1134" s="153"/>
    </row>
    <row r="1135" spans="11:24" x14ac:dyDescent="0.2">
      <c r="K1135" s="152"/>
      <c r="L1135" s="152"/>
      <c r="M1135" s="152"/>
      <c r="N1135" s="152"/>
      <c r="O1135" s="152"/>
      <c r="P1135" s="152"/>
      <c r="Q1135" s="152"/>
      <c r="R1135" s="152"/>
      <c r="S1135" s="152"/>
      <c r="T1135" s="152"/>
      <c r="U1135" s="152"/>
      <c r="V1135" s="156"/>
      <c r="W1135" s="152"/>
      <c r="X1135" s="153"/>
    </row>
    <row r="1136" spans="11:24" x14ac:dyDescent="0.2">
      <c r="K1136" s="152"/>
      <c r="L1136" s="152"/>
      <c r="M1136" s="152"/>
      <c r="N1136" s="152"/>
      <c r="O1136" s="152"/>
      <c r="P1136" s="152"/>
      <c r="Q1136" s="152"/>
      <c r="R1136" s="152"/>
      <c r="S1136" s="152"/>
      <c r="T1136" s="152"/>
      <c r="U1136" s="152"/>
      <c r="V1136" s="156"/>
      <c r="W1136" s="152"/>
      <c r="X1136" s="153"/>
    </row>
    <row r="1137" spans="11:24" x14ac:dyDescent="0.2">
      <c r="K1137" s="152"/>
      <c r="L1137" s="152"/>
      <c r="M1137" s="152"/>
      <c r="N1137" s="152"/>
      <c r="O1137" s="152"/>
      <c r="P1137" s="152"/>
      <c r="Q1137" s="152"/>
      <c r="R1137" s="152"/>
      <c r="S1137" s="152"/>
      <c r="T1137" s="152"/>
      <c r="U1137" s="152"/>
      <c r="V1137" s="156"/>
      <c r="W1137" s="152"/>
      <c r="X1137" s="153"/>
    </row>
    <row r="1138" spans="11:24" x14ac:dyDescent="0.2">
      <c r="K1138" s="152"/>
      <c r="L1138" s="152"/>
      <c r="M1138" s="152"/>
      <c r="N1138" s="152"/>
      <c r="O1138" s="152"/>
      <c r="P1138" s="152"/>
      <c r="Q1138" s="152"/>
      <c r="R1138" s="152"/>
      <c r="S1138" s="152"/>
      <c r="T1138" s="152"/>
      <c r="U1138" s="152"/>
      <c r="V1138" s="156"/>
      <c r="W1138" s="152"/>
      <c r="X1138" s="153"/>
    </row>
    <row r="1139" spans="11:24" x14ac:dyDescent="0.2">
      <c r="K1139" s="152"/>
      <c r="L1139" s="152"/>
      <c r="M1139" s="152"/>
      <c r="N1139" s="152"/>
      <c r="O1139" s="152"/>
      <c r="P1139" s="152"/>
      <c r="Q1139" s="152"/>
      <c r="R1139" s="152"/>
      <c r="S1139" s="152"/>
      <c r="T1139" s="152"/>
      <c r="U1139" s="152"/>
      <c r="V1139" s="156"/>
      <c r="W1139" s="152"/>
      <c r="X1139" s="153"/>
    </row>
    <row r="1140" spans="11:24" x14ac:dyDescent="0.2">
      <c r="K1140" s="152"/>
      <c r="L1140" s="152"/>
      <c r="M1140" s="152"/>
      <c r="N1140" s="152"/>
      <c r="O1140" s="152"/>
      <c r="P1140" s="152"/>
      <c r="Q1140" s="152"/>
      <c r="R1140" s="152"/>
      <c r="S1140" s="152"/>
      <c r="T1140" s="152"/>
      <c r="U1140" s="152"/>
      <c r="V1140" s="156"/>
      <c r="W1140" s="152"/>
      <c r="X1140" s="153"/>
    </row>
    <row r="1141" spans="11:24" x14ac:dyDescent="0.2">
      <c r="K1141" s="152"/>
      <c r="L1141" s="152"/>
      <c r="M1141" s="152"/>
      <c r="N1141" s="152"/>
      <c r="O1141" s="152"/>
      <c r="P1141" s="152"/>
      <c r="Q1141" s="152"/>
      <c r="R1141" s="152"/>
      <c r="S1141" s="152"/>
      <c r="T1141" s="152"/>
      <c r="U1141" s="152"/>
      <c r="V1141" s="156"/>
      <c r="W1141" s="152"/>
      <c r="X1141" s="153"/>
    </row>
    <row r="1142" spans="11:24" x14ac:dyDescent="0.2">
      <c r="K1142" s="152"/>
      <c r="L1142" s="152"/>
      <c r="M1142" s="152"/>
      <c r="N1142" s="152"/>
      <c r="O1142" s="152"/>
      <c r="P1142" s="152"/>
      <c r="Q1142" s="152"/>
      <c r="R1142" s="152"/>
      <c r="S1142" s="152"/>
      <c r="T1142" s="152"/>
      <c r="U1142" s="152"/>
      <c r="V1142" s="156"/>
      <c r="W1142" s="152"/>
      <c r="X1142" s="153"/>
    </row>
    <row r="1143" spans="11:24" x14ac:dyDescent="0.2">
      <c r="K1143" s="152"/>
      <c r="L1143" s="152"/>
      <c r="M1143" s="152"/>
      <c r="N1143" s="152"/>
      <c r="O1143" s="152"/>
      <c r="P1143" s="152"/>
      <c r="Q1143" s="152"/>
      <c r="R1143" s="152"/>
      <c r="S1143" s="152"/>
      <c r="T1143" s="152"/>
      <c r="U1143" s="152"/>
      <c r="V1143" s="156"/>
      <c r="W1143" s="152"/>
      <c r="X1143" s="153"/>
    </row>
    <row r="1144" spans="11:24" x14ac:dyDescent="0.2">
      <c r="K1144" s="152"/>
      <c r="L1144" s="152"/>
      <c r="M1144" s="152"/>
      <c r="N1144" s="152"/>
      <c r="O1144" s="152"/>
      <c r="P1144" s="152"/>
      <c r="Q1144" s="152"/>
      <c r="R1144" s="152"/>
      <c r="S1144" s="152"/>
      <c r="T1144" s="152"/>
      <c r="U1144" s="152"/>
      <c r="V1144" s="156"/>
      <c r="W1144" s="152"/>
      <c r="X1144" s="153"/>
    </row>
    <row r="1145" spans="11:24" x14ac:dyDescent="0.2">
      <c r="K1145" s="152"/>
      <c r="L1145" s="152"/>
      <c r="M1145" s="152"/>
      <c r="N1145" s="152"/>
      <c r="O1145" s="152"/>
      <c r="P1145" s="152"/>
      <c r="Q1145" s="152"/>
      <c r="R1145" s="152"/>
      <c r="S1145" s="152"/>
      <c r="T1145" s="152"/>
      <c r="U1145" s="152"/>
      <c r="V1145" s="156"/>
      <c r="W1145" s="152"/>
      <c r="X1145" s="153"/>
    </row>
    <row r="1146" spans="11:24" x14ac:dyDescent="0.2">
      <c r="K1146" s="152"/>
      <c r="L1146" s="152"/>
      <c r="M1146" s="152"/>
      <c r="N1146" s="152"/>
      <c r="O1146" s="152"/>
      <c r="P1146" s="152"/>
      <c r="Q1146" s="152"/>
      <c r="R1146" s="152"/>
      <c r="S1146" s="152"/>
      <c r="T1146" s="152"/>
      <c r="U1146" s="152"/>
      <c r="V1146" s="156"/>
      <c r="W1146" s="152"/>
      <c r="X1146" s="153"/>
    </row>
    <row r="1147" spans="11:24" x14ac:dyDescent="0.2">
      <c r="K1147" s="152"/>
      <c r="L1147" s="152"/>
      <c r="M1147" s="152"/>
      <c r="N1147" s="152"/>
      <c r="O1147" s="152"/>
      <c r="P1147" s="152"/>
      <c r="Q1147" s="152"/>
      <c r="R1147" s="152"/>
      <c r="S1147" s="152"/>
      <c r="T1147" s="152"/>
      <c r="U1147" s="152"/>
      <c r="V1147" s="156"/>
      <c r="W1147" s="152"/>
      <c r="X1147" s="153"/>
    </row>
    <row r="1148" spans="11:24" x14ac:dyDescent="0.2">
      <c r="K1148" s="152"/>
      <c r="L1148" s="152"/>
      <c r="M1148" s="152"/>
      <c r="N1148" s="152"/>
      <c r="O1148" s="152"/>
      <c r="P1148" s="152"/>
      <c r="Q1148" s="152"/>
      <c r="R1148" s="152"/>
      <c r="S1148" s="152"/>
      <c r="T1148" s="152"/>
      <c r="U1148" s="152"/>
      <c r="V1148" s="156"/>
      <c r="W1148" s="152"/>
      <c r="X1148" s="153"/>
    </row>
    <row r="1149" spans="11:24" x14ac:dyDescent="0.2">
      <c r="K1149" s="152"/>
      <c r="L1149" s="152"/>
      <c r="M1149" s="152"/>
      <c r="N1149" s="152"/>
      <c r="O1149" s="152"/>
      <c r="P1149" s="152"/>
      <c r="Q1149" s="152"/>
      <c r="R1149" s="152"/>
      <c r="S1149" s="152"/>
      <c r="T1149" s="152"/>
      <c r="U1149" s="152"/>
      <c r="V1149" s="156"/>
      <c r="W1149" s="152"/>
      <c r="X1149" s="153"/>
    </row>
    <row r="1150" spans="11:24" x14ac:dyDescent="0.2">
      <c r="K1150" s="152"/>
      <c r="L1150" s="152"/>
      <c r="M1150" s="152"/>
      <c r="N1150" s="152"/>
      <c r="O1150" s="152"/>
      <c r="P1150" s="152"/>
      <c r="Q1150" s="152"/>
      <c r="R1150" s="152"/>
      <c r="S1150" s="152"/>
      <c r="T1150" s="152"/>
      <c r="U1150" s="152"/>
      <c r="V1150" s="156"/>
      <c r="W1150" s="152"/>
      <c r="X1150" s="153"/>
    </row>
    <row r="1151" spans="11:24" x14ac:dyDescent="0.2">
      <c r="K1151" s="152"/>
      <c r="L1151" s="152"/>
      <c r="M1151" s="152"/>
      <c r="N1151" s="152"/>
      <c r="O1151" s="152"/>
      <c r="P1151" s="152"/>
      <c r="Q1151" s="152"/>
      <c r="R1151" s="152"/>
      <c r="S1151" s="152"/>
      <c r="T1151" s="152"/>
      <c r="U1151" s="152"/>
      <c r="V1151" s="156"/>
      <c r="W1151" s="152"/>
      <c r="X1151" s="153"/>
    </row>
    <row r="1152" spans="11:24" x14ac:dyDescent="0.2">
      <c r="K1152" s="152"/>
      <c r="L1152" s="152"/>
      <c r="M1152" s="152"/>
      <c r="N1152" s="152"/>
      <c r="O1152" s="152"/>
      <c r="P1152" s="152"/>
      <c r="Q1152" s="152"/>
      <c r="R1152" s="152"/>
      <c r="S1152" s="152"/>
      <c r="T1152" s="152"/>
      <c r="U1152" s="152"/>
      <c r="V1152" s="156"/>
      <c r="W1152" s="152"/>
      <c r="X1152" s="153"/>
    </row>
    <row r="1153" spans="11:24" x14ac:dyDescent="0.2">
      <c r="K1153" s="152"/>
      <c r="L1153" s="152"/>
      <c r="M1153" s="152"/>
      <c r="N1153" s="152"/>
      <c r="O1153" s="152"/>
      <c r="P1153" s="152"/>
      <c r="Q1153" s="152"/>
      <c r="R1153" s="152"/>
      <c r="S1153" s="152"/>
      <c r="T1153" s="152"/>
      <c r="U1153" s="152"/>
      <c r="V1153" s="156"/>
      <c r="W1153" s="152"/>
      <c r="X1153" s="153"/>
    </row>
    <row r="1154" spans="11:24" x14ac:dyDescent="0.2">
      <c r="K1154" s="152"/>
      <c r="L1154" s="152"/>
      <c r="M1154" s="152"/>
      <c r="N1154" s="152"/>
      <c r="O1154" s="152"/>
      <c r="P1154" s="152"/>
      <c r="Q1154" s="152"/>
      <c r="R1154" s="152"/>
      <c r="S1154" s="152"/>
      <c r="T1154" s="152"/>
      <c r="U1154" s="152"/>
      <c r="V1154" s="156"/>
      <c r="W1154" s="152"/>
      <c r="X1154" s="153"/>
    </row>
    <row r="1155" spans="11:24" x14ac:dyDescent="0.2">
      <c r="K1155" s="152"/>
      <c r="L1155" s="152"/>
      <c r="M1155" s="152"/>
      <c r="N1155" s="152"/>
      <c r="O1155" s="152"/>
      <c r="P1155" s="152"/>
      <c r="Q1155" s="152"/>
      <c r="R1155" s="152"/>
      <c r="S1155" s="152"/>
      <c r="T1155" s="152"/>
      <c r="U1155" s="152"/>
      <c r="V1155" s="156"/>
      <c r="W1155" s="152"/>
      <c r="X1155" s="153"/>
    </row>
    <row r="1156" spans="11:24" x14ac:dyDescent="0.2">
      <c r="K1156" s="152"/>
      <c r="L1156" s="152"/>
      <c r="M1156" s="152"/>
      <c r="N1156" s="152"/>
      <c r="O1156" s="152"/>
      <c r="P1156" s="152"/>
      <c r="Q1156" s="152"/>
      <c r="R1156" s="152"/>
      <c r="S1156" s="152"/>
      <c r="T1156" s="152"/>
      <c r="U1156" s="152"/>
      <c r="V1156" s="156"/>
      <c r="W1156" s="152"/>
      <c r="X1156" s="153"/>
    </row>
    <row r="1157" spans="11:24" x14ac:dyDescent="0.2">
      <c r="K1157" s="152"/>
      <c r="L1157" s="152"/>
      <c r="M1157" s="152"/>
      <c r="N1157" s="152"/>
      <c r="O1157" s="152"/>
      <c r="P1157" s="152"/>
      <c r="Q1157" s="152"/>
      <c r="R1157" s="152"/>
      <c r="S1157" s="152"/>
      <c r="T1157" s="152"/>
      <c r="U1157" s="152"/>
      <c r="V1157" s="156"/>
      <c r="W1157" s="152"/>
      <c r="X1157" s="153"/>
    </row>
    <row r="1158" spans="11:24" x14ac:dyDescent="0.2">
      <c r="K1158" s="152"/>
      <c r="L1158" s="152"/>
      <c r="M1158" s="152"/>
      <c r="N1158" s="152"/>
      <c r="O1158" s="152"/>
      <c r="P1158" s="152"/>
      <c r="Q1158" s="152"/>
      <c r="R1158" s="152"/>
      <c r="S1158" s="152"/>
      <c r="T1158" s="152"/>
      <c r="U1158" s="152"/>
      <c r="V1158" s="156"/>
      <c r="W1158" s="152"/>
      <c r="X1158" s="153"/>
    </row>
    <row r="1159" spans="11:24" x14ac:dyDescent="0.2">
      <c r="K1159" s="152"/>
      <c r="L1159" s="152"/>
      <c r="M1159" s="152"/>
      <c r="N1159" s="152"/>
      <c r="O1159" s="152"/>
      <c r="P1159" s="152"/>
      <c r="Q1159" s="152"/>
      <c r="R1159" s="152"/>
      <c r="S1159" s="152"/>
      <c r="T1159" s="152"/>
      <c r="U1159" s="152"/>
      <c r="V1159" s="156"/>
      <c r="W1159" s="152"/>
      <c r="X1159" s="153"/>
    </row>
    <row r="1160" spans="11:24" x14ac:dyDescent="0.2">
      <c r="K1160" s="152"/>
      <c r="L1160" s="152"/>
      <c r="M1160" s="152"/>
      <c r="N1160" s="152"/>
      <c r="O1160" s="152"/>
      <c r="P1160" s="152"/>
      <c r="Q1160" s="152"/>
      <c r="R1160" s="152"/>
      <c r="S1160" s="152"/>
      <c r="T1160" s="152"/>
      <c r="U1160" s="152"/>
      <c r="V1160" s="156"/>
      <c r="W1160" s="152"/>
      <c r="X1160" s="153"/>
    </row>
    <row r="1161" spans="11:24" x14ac:dyDescent="0.2">
      <c r="K1161" s="152"/>
      <c r="L1161" s="152"/>
      <c r="M1161" s="152"/>
      <c r="N1161" s="152"/>
      <c r="O1161" s="152"/>
      <c r="P1161" s="152"/>
      <c r="Q1161" s="152"/>
      <c r="R1161" s="152"/>
      <c r="S1161" s="152"/>
      <c r="T1161" s="152"/>
      <c r="U1161" s="152"/>
      <c r="V1161" s="156"/>
      <c r="W1161" s="152"/>
      <c r="X1161" s="153"/>
    </row>
    <row r="1162" spans="11:24" x14ac:dyDescent="0.2">
      <c r="K1162" s="152"/>
      <c r="L1162" s="152"/>
      <c r="M1162" s="152"/>
      <c r="N1162" s="152"/>
      <c r="O1162" s="152"/>
      <c r="P1162" s="152"/>
      <c r="Q1162" s="152"/>
      <c r="R1162" s="152"/>
      <c r="S1162" s="152"/>
      <c r="T1162" s="152"/>
      <c r="U1162" s="152"/>
      <c r="V1162" s="156"/>
      <c r="W1162" s="152"/>
      <c r="X1162" s="153"/>
    </row>
    <row r="1163" spans="11:24" x14ac:dyDescent="0.2">
      <c r="K1163" s="152"/>
      <c r="L1163" s="152"/>
      <c r="M1163" s="152"/>
      <c r="N1163" s="152"/>
      <c r="O1163" s="152"/>
      <c r="P1163" s="152"/>
      <c r="Q1163" s="152"/>
      <c r="R1163" s="152"/>
      <c r="S1163" s="152"/>
      <c r="T1163" s="152"/>
      <c r="U1163" s="152"/>
      <c r="V1163" s="156"/>
      <c r="W1163" s="152"/>
      <c r="X1163" s="153"/>
    </row>
    <row r="1164" spans="11:24" x14ac:dyDescent="0.2">
      <c r="K1164" s="152"/>
      <c r="L1164" s="152"/>
      <c r="M1164" s="152"/>
      <c r="N1164" s="152"/>
      <c r="O1164" s="152"/>
      <c r="P1164" s="152"/>
      <c r="Q1164" s="152"/>
      <c r="R1164" s="152"/>
      <c r="S1164" s="152"/>
      <c r="T1164" s="152"/>
      <c r="U1164" s="152"/>
      <c r="V1164" s="156"/>
      <c r="W1164" s="152"/>
      <c r="X1164" s="153"/>
    </row>
    <row r="1165" spans="11:24" x14ac:dyDescent="0.2">
      <c r="K1165" s="152"/>
      <c r="L1165" s="152"/>
      <c r="M1165" s="152"/>
      <c r="N1165" s="152"/>
      <c r="O1165" s="152"/>
      <c r="P1165" s="152"/>
      <c r="Q1165" s="152"/>
      <c r="R1165" s="152"/>
      <c r="S1165" s="152"/>
      <c r="T1165" s="152"/>
      <c r="U1165" s="152"/>
      <c r="V1165" s="156"/>
      <c r="W1165" s="152"/>
      <c r="X1165" s="153"/>
    </row>
    <row r="1166" spans="11:24" x14ac:dyDescent="0.2">
      <c r="K1166" s="152"/>
      <c r="L1166" s="152"/>
      <c r="M1166" s="152"/>
      <c r="N1166" s="152"/>
      <c r="O1166" s="152"/>
      <c r="P1166" s="152"/>
      <c r="Q1166" s="152"/>
      <c r="R1166" s="152"/>
      <c r="S1166" s="152"/>
      <c r="T1166" s="152"/>
      <c r="U1166" s="152"/>
      <c r="V1166" s="156"/>
      <c r="W1166" s="152"/>
      <c r="X1166" s="153"/>
    </row>
    <row r="1167" spans="11:24" x14ac:dyDescent="0.2">
      <c r="K1167" s="152"/>
      <c r="L1167" s="152"/>
      <c r="M1167" s="152"/>
      <c r="N1167" s="152"/>
      <c r="O1167" s="152"/>
      <c r="P1167" s="152"/>
      <c r="Q1167" s="152"/>
      <c r="R1167" s="152"/>
      <c r="S1167" s="152"/>
      <c r="T1167" s="152"/>
      <c r="U1167" s="152"/>
      <c r="V1167" s="156"/>
      <c r="W1167" s="152"/>
      <c r="X1167" s="153"/>
    </row>
    <row r="1168" spans="11:24" x14ac:dyDescent="0.2">
      <c r="K1168" s="152"/>
      <c r="L1168" s="152"/>
      <c r="M1168" s="152"/>
      <c r="N1168" s="152"/>
      <c r="O1168" s="152"/>
      <c r="P1168" s="152"/>
      <c r="Q1168" s="152"/>
      <c r="R1168" s="152"/>
      <c r="S1168" s="152"/>
      <c r="T1168" s="152"/>
      <c r="U1168" s="152"/>
      <c r="V1168" s="156"/>
      <c r="W1168" s="152"/>
      <c r="X1168" s="153"/>
    </row>
    <row r="1169" spans="11:24" x14ac:dyDescent="0.2">
      <c r="K1169" s="152"/>
      <c r="L1169" s="152"/>
      <c r="M1169" s="152"/>
      <c r="N1169" s="152"/>
      <c r="O1169" s="152"/>
      <c r="P1169" s="152"/>
      <c r="Q1169" s="152"/>
      <c r="R1169" s="152"/>
      <c r="S1169" s="152"/>
      <c r="T1169" s="152"/>
      <c r="U1169" s="152"/>
      <c r="V1169" s="156"/>
      <c r="W1169" s="152"/>
      <c r="X1169" s="153"/>
    </row>
    <row r="1170" spans="11:24" x14ac:dyDescent="0.2">
      <c r="K1170" s="152"/>
      <c r="L1170" s="152"/>
      <c r="M1170" s="152"/>
      <c r="N1170" s="152"/>
      <c r="O1170" s="152"/>
      <c r="P1170" s="152"/>
      <c r="Q1170" s="152"/>
      <c r="R1170" s="152"/>
      <c r="S1170" s="152"/>
      <c r="T1170" s="152"/>
      <c r="U1170" s="152"/>
      <c r="V1170" s="156"/>
      <c r="W1170" s="152"/>
      <c r="X1170" s="153"/>
    </row>
    <row r="1171" spans="11:24" x14ac:dyDescent="0.2">
      <c r="K1171" s="152"/>
      <c r="L1171" s="152"/>
      <c r="M1171" s="152"/>
      <c r="N1171" s="152"/>
      <c r="O1171" s="152"/>
      <c r="P1171" s="152"/>
      <c r="Q1171" s="152"/>
      <c r="R1171" s="152"/>
      <c r="S1171" s="152"/>
      <c r="T1171" s="152"/>
      <c r="U1171" s="152"/>
      <c r="V1171" s="156"/>
      <c r="W1171" s="152"/>
      <c r="X1171" s="153"/>
    </row>
    <row r="1172" spans="11:24" x14ac:dyDescent="0.2">
      <c r="K1172" s="152"/>
      <c r="L1172" s="152"/>
      <c r="M1172" s="152"/>
      <c r="N1172" s="152"/>
      <c r="O1172" s="152"/>
      <c r="P1172" s="152"/>
      <c r="Q1172" s="152"/>
      <c r="R1172" s="152"/>
      <c r="S1172" s="152"/>
      <c r="T1172" s="152"/>
      <c r="U1172" s="152"/>
      <c r="V1172" s="156"/>
      <c r="W1172" s="152"/>
      <c r="X1172" s="153"/>
    </row>
    <row r="1173" spans="11:24" x14ac:dyDescent="0.2">
      <c r="K1173" s="152"/>
      <c r="L1173" s="152"/>
      <c r="M1173" s="152"/>
      <c r="N1173" s="152"/>
      <c r="O1173" s="152"/>
      <c r="P1173" s="152"/>
      <c r="Q1173" s="152"/>
      <c r="R1173" s="152"/>
      <c r="S1173" s="152"/>
      <c r="T1173" s="152"/>
      <c r="U1173" s="152"/>
      <c r="V1173" s="156"/>
      <c r="W1173" s="152"/>
      <c r="X1173" s="153"/>
    </row>
    <row r="1174" spans="11:24" x14ac:dyDescent="0.2">
      <c r="K1174" s="152"/>
      <c r="L1174" s="152"/>
      <c r="M1174" s="152"/>
      <c r="N1174" s="152"/>
      <c r="O1174" s="152"/>
      <c r="P1174" s="152"/>
      <c r="Q1174" s="152"/>
      <c r="R1174" s="152"/>
      <c r="S1174" s="152"/>
      <c r="T1174" s="152"/>
      <c r="U1174" s="152"/>
      <c r="V1174" s="156"/>
      <c r="W1174" s="152"/>
      <c r="X1174" s="153"/>
    </row>
    <row r="1175" spans="11:24" x14ac:dyDescent="0.2">
      <c r="K1175" s="152"/>
      <c r="L1175" s="152"/>
      <c r="M1175" s="152"/>
      <c r="N1175" s="152"/>
      <c r="O1175" s="152"/>
      <c r="P1175" s="152"/>
      <c r="Q1175" s="152"/>
      <c r="R1175" s="152"/>
      <c r="S1175" s="152"/>
      <c r="T1175" s="152"/>
      <c r="U1175" s="152"/>
      <c r="V1175" s="156"/>
      <c r="W1175" s="152"/>
      <c r="X1175" s="153"/>
    </row>
    <row r="1176" spans="11:24" x14ac:dyDescent="0.2">
      <c r="K1176" s="152"/>
      <c r="L1176" s="152"/>
      <c r="M1176" s="152"/>
      <c r="N1176" s="152"/>
      <c r="O1176" s="152"/>
      <c r="P1176" s="152"/>
      <c r="Q1176" s="152"/>
      <c r="R1176" s="152"/>
      <c r="S1176" s="152"/>
      <c r="T1176" s="152"/>
      <c r="U1176" s="152"/>
      <c r="V1176" s="156"/>
      <c r="W1176" s="152"/>
      <c r="X1176" s="153"/>
    </row>
    <row r="1177" spans="11:24" x14ac:dyDescent="0.2">
      <c r="K1177" s="152"/>
      <c r="L1177" s="152"/>
      <c r="M1177" s="152"/>
      <c r="N1177" s="152"/>
      <c r="O1177" s="152"/>
      <c r="P1177" s="152"/>
      <c r="Q1177" s="152"/>
      <c r="R1177" s="152"/>
      <c r="S1177" s="152"/>
      <c r="T1177" s="152"/>
      <c r="U1177" s="152"/>
      <c r="V1177" s="156"/>
      <c r="W1177" s="152"/>
      <c r="X1177" s="153"/>
    </row>
    <row r="1178" spans="11:24" x14ac:dyDescent="0.2">
      <c r="K1178" s="152"/>
      <c r="L1178" s="152"/>
      <c r="M1178" s="152"/>
      <c r="N1178" s="152"/>
      <c r="O1178" s="152"/>
      <c r="P1178" s="152"/>
      <c r="Q1178" s="152"/>
      <c r="R1178" s="152"/>
      <c r="S1178" s="152"/>
      <c r="T1178" s="152"/>
      <c r="U1178" s="152"/>
      <c r="V1178" s="156"/>
      <c r="W1178" s="152"/>
      <c r="X1178" s="153"/>
    </row>
    <row r="1179" spans="11:24" x14ac:dyDescent="0.2">
      <c r="K1179" s="152"/>
      <c r="L1179" s="152"/>
      <c r="M1179" s="152"/>
      <c r="N1179" s="152"/>
      <c r="O1179" s="152"/>
      <c r="P1179" s="152"/>
      <c r="Q1179" s="152"/>
      <c r="R1179" s="152"/>
      <c r="S1179" s="152"/>
      <c r="T1179" s="152"/>
      <c r="U1179" s="152"/>
      <c r="V1179" s="156"/>
      <c r="W1179" s="152"/>
      <c r="X1179" s="153"/>
    </row>
    <row r="1180" spans="11:24" x14ac:dyDescent="0.2">
      <c r="K1180" s="152"/>
      <c r="L1180" s="152"/>
      <c r="M1180" s="152"/>
      <c r="N1180" s="152"/>
      <c r="O1180" s="152"/>
      <c r="P1180" s="152"/>
      <c r="Q1180" s="152"/>
      <c r="R1180" s="152"/>
      <c r="S1180" s="152"/>
      <c r="T1180" s="152"/>
      <c r="U1180" s="152"/>
      <c r="V1180" s="156"/>
      <c r="W1180" s="152"/>
      <c r="X1180" s="153"/>
    </row>
    <row r="1181" spans="11:24" x14ac:dyDescent="0.2">
      <c r="K1181" s="152"/>
      <c r="L1181" s="152"/>
      <c r="M1181" s="152"/>
      <c r="N1181" s="152"/>
      <c r="O1181" s="152"/>
      <c r="P1181" s="152"/>
      <c r="Q1181" s="152"/>
      <c r="R1181" s="152"/>
      <c r="S1181" s="152"/>
      <c r="T1181" s="152"/>
      <c r="U1181" s="152"/>
      <c r="V1181" s="156"/>
      <c r="W1181" s="152"/>
      <c r="X1181" s="153"/>
    </row>
    <row r="1182" spans="11:24" x14ac:dyDescent="0.2">
      <c r="K1182" s="152"/>
      <c r="L1182" s="152"/>
      <c r="M1182" s="152"/>
      <c r="N1182" s="152"/>
      <c r="O1182" s="152"/>
      <c r="P1182" s="152"/>
      <c r="Q1182" s="152"/>
      <c r="R1182" s="152"/>
      <c r="S1182" s="152"/>
      <c r="T1182" s="152"/>
      <c r="U1182" s="152"/>
      <c r="V1182" s="156"/>
      <c r="W1182" s="152"/>
      <c r="X1182" s="153"/>
    </row>
    <row r="1183" spans="11:24" x14ac:dyDescent="0.2">
      <c r="K1183" s="152"/>
      <c r="L1183" s="152"/>
      <c r="M1183" s="152"/>
      <c r="N1183" s="152"/>
      <c r="O1183" s="152"/>
      <c r="P1183" s="152"/>
      <c r="Q1183" s="152"/>
      <c r="R1183" s="152"/>
      <c r="S1183" s="152"/>
      <c r="T1183" s="152"/>
      <c r="U1183" s="152"/>
      <c r="V1183" s="156"/>
      <c r="W1183" s="152"/>
      <c r="X1183" s="153"/>
    </row>
    <row r="1184" spans="11:24" x14ac:dyDescent="0.2">
      <c r="K1184" s="152"/>
      <c r="L1184" s="152"/>
      <c r="M1184" s="152"/>
      <c r="N1184" s="152"/>
      <c r="O1184" s="152"/>
      <c r="P1184" s="152"/>
      <c r="Q1184" s="152"/>
      <c r="R1184" s="152"/>
      <c r="S1184" s="152"/>
      <c r="T1184" s="152"/>
      <c r="U1184" s="152"/>
      <c r="V1184" s="156"/>
      <c r="W1184" s="152"/>
      <c r="X1184" s="153"/>
    </row>
    <row r="1185" spans="11:24" x14ac:dyDescent="0.2">
      <c r="K1185" s="152"/>
      <c r="L1185" s="152"/>
      <c r="M1185" s="152"/>
      <c r="N1185" s="152"/>
      <c r="O1185" s="152"/>
      <c r="P1185" s="152"/>
      <c r="Q1185" s="152"/>
      <c r="R1185" s="152"/>
      <c r="S1185" s="152"/>
      <c r="T1185" s="152"/>
      <c r="U1185" s="152"/>
      <c r="V1185" s="156"/>
      <c r="W1185" s="152"/>
      <c r="X1185" s="153"/>
    </row>
    <row r="1186" spans="11:24" x14ac:dyDescent="0.2">
      <c r="K1186" s="152"/>
      <c r="L1186" s="152"/>
      <c r="M1186" s="152"/>
      <c r="N1186" s="152"/>
      <c r="O1186" s="152"/>
      <c r="P1186" s="152"/>
      <c r="Q1186" s="152"/>
      <c r="R1186" s="152"/>
      <c r="S1186" s="152"/>
      <c r="T1186" s="152"/>
      <c r="U1186" s="152"/>
      <c r="V1186" s="156"/>
      <c r="W1186" s="152"/>
      <c r="X1186" s="153"/>
    </row>
    <row r="1187" spans="11:24" x14ac:dyDescent="0.2">
      <c r="K1187" s="152"/>
      <c r="L1187" s="152"/>
      <c r="M1187" s="152"/>
      <c r="N1187" s="152"/>
      <c r="O1187" s="152"/>
      <c r="P1187" s="152"/>
      <c r="Q1187" s="152"/>
      <c r="R1187" s="152"/>
      <c r="S1187" s="152"/>
      <c r="T1187" s="152"/>
      <c r="U1187" s="152"/>
      <c r="V1187" s="156"/>
      <c r="W1187" s="152"/>
      <c r="X1187" s="153"/>
    </row>
    <row r="1188" spans="11:24" x14ac:dyDescent="0.2">
      <c r="K1188" s="152"/>
      <c r="L1188" s="152"/>
      <c r="M1188" s="152"/>
      <c r="N1188" s="152"/>
      <c r="O1188" s="152"/>
      <c r="P1188" s="152"/>
      <c r="Q1188" s="152"/>
      <c r="R1188" s="152"/>
      <c r="S1188" s="152"/>
      <c r="T1188" s="152"/>
      <c r="U1188" s="152"/>
      <c r="V1188" s="156"/>
      <c r="W1188" s="152"/>
      <c r="X1188" s="153"/>
    </row>
    <row r="1189" spans="11:24" x14ac:dyDescent="0.2">
      <c r="K1189" s="152"/>
      <c r="L1189" s="152"/>
      <c r="M1189" s="152"/>
      <c r="N1189" s="152"/>
      <c r="O1189" s="152"/>
      <c r="P1189" s="152"/>
      <c r="Q1189" s="152"/>
      <c r="R1189" s="152"/>
      <c r="S1189" s="152"/>
      <c r="T1189" s="152"/>
      <c r="U1189" s="152"/>
      <c r="V1189" s="156"/>
      <c r="W1189" s="152"/>
      <c r="X1189" s="153"/>
    </row>
    <row r="1190" spans="11:24" x14ac:dyDescent="0.2">
      <c r="K1190" s="152"/>
      <c r="L1190" s="152"/>
      <c r="M1190" s="152"/>
      <c r="N1190" s="152"/>
      <c r="O1190" s="152"/>
      <c r="P1190" s="152"/>
      <c r="Q1190" s="152"/>
      <c r="R1190" s="152"/>
      <c r="S1190" s="152"/>
      <c r="T1190" s="152"/>
      <c r="U1190" s="152"/>
      <c r="V1190" s="156"/>
      <c r="W1190" s="152"/>
      <c r="X1190" s="153"/>
    </row>
    <row r="1191" spans="11:24" x14ac:dyDescent="0.2">
      <c r="K1191" s="152"/>
      <c r="L1191" s="152"/>
      <c r="M1191" s="152"/>
      <c r="N1191" s="152"/>
      <c r="O1191" s="152"/>
      <c r="P1191" s="152"/>
      <c r="Q1191" s="152"/>
      <c r="R1191" s="152"/>
      <c r="S1191" s="152"/>
      <c r="T1191" s="152"/>
      <c r="U1191" s="152"/>
      <c r="V1191" s="156"/>
      <c r="W1191" s="152"/>
      <c r="X1191" s="153"/>
    </row>
    <row r="1192" spans="11:24" x14ac:dyDescent="0.2">
      <c r="K1192" s="152"/>
      <c r="L1192" s="152"/>
      <c r="M1192" s="152"/>
      <c r="N1192" s="152"/>
      <c r="O1192" s="152"/>
      <c r="P1192" s="152"/>
      <c r="Q1192" s="152"/>
      <c r="R1192" s="152"/>
      <c r="S1192" s="152"/>
      <c r="T1192" s="152"/>
      <c r="U1192" s="152"/>
      <c r="V1192" s="156"/>
      <c r="W1192" s="152"/>
      <c r="X1192" s="153"/>
    </row>
    <row r="1193" spans="11:24" x14ac:dyDescent="0.2">
      <c r="K1193" s="152"/>
      <c r="L1193" s="152"/>
      <c r="M1193" s="152"/>
      <c r="N1193" s="152"/>
      <c r="O1193" s="152"/>
      <c r="P1193" s="152"/>
      <c r="Q1193" s="152"/>
      <c r="R1193" s="152"/>
      <c r="S1193" s="152"/>
      <c r="T1193" s="152"/>
      <c r="U1193" s="152"/>
      <c r="V1193" s="156"/>
      <c r="W1193" s="152"/>
      <c r="X1193" s="153"/>
    </row>
    <row r="1194" spans="11:24" x14ac:dyDescent="0.2">
      <c r="K1194" s="152"/>
      <c r="L1194" s="152"/>
      <c r="M1194" s="152"/>
      <c r="N1194" s="152"/>
      <c r="O1194" s="152"/>
      <c r="P1194" s="152"/>
      <c r="Q1194" s="152"/>
      <c r="R1194" s="152"/>
      <c r="S1194" s="152"/>
      <c r="T1194" s="152"/>
      <c r="U1194" s="152"/>
      <c r="V1194" s="156"/>
      <c r="W1194" s="152"/>
      <c r="X1194" s="153"/>
    </row>
    <row r="1195" spans="11:24" x14ac:dyDescent="0.2">
      <c r="K1195" s="152"/>
      <c r="L1195" s="152"/>
      <c r="M1195" s="152"/>
      <c r="N1195" s="152"/>
      <c r="O1195" s="152"/>
      <c r="P1195" s="152"/>
      <c r="Q1195" s="152"/>
      <c r="R1195" s="152"/>
      <c r="S1195" s="152"/>
      <c r="T1195" s="152"/>
      <c r="U1195" s="152"/>
      <c r="V1195" s="156"/>
      <c r="W1195" s="152"/>
      <c r="X1195" s="153"/>
    </row>
    <row r="1196" spans="11:24" x14ac:dyDescent="0.2">
      <c r="K1196" s="152"/>
      <c r="L1196" s="152"/>
      <c r="M1196" s="152"/>
      <c r="N1196" s="152"/>
      <c r="O1196" s="152"/>
      <c r="P1196" s="152"/>
      <c r="Q1196" s="152"/>
      <c r="R1196" s="152"/>
      <c r="S1196" s="152"/>
      <c r="T1196" s="152"/>
      <c r="U1196" s="152"/>
      <c r="V1196" s="156"/>
      <c r="W1196" s="152"/>
      <c r="X1196" s="153"/>
    </row>
    <row r="1197" spans="11:24" x14ac:dyDescent="0.2">
      <c r="K1197" s="152"/>
      <c r="L1197" s="152"/>
      <c r="M1197" s="152"/>
      <c r="N1197" s="152"/>
      <c r="O1197" s="152"/>
      <c r="P1197" s="152"/>
      <c r="Q1197" s="152"/>
      <c r="R1197" s="152"/>
      <c r="S1197" s="152"/>
      <c r="T1197" s="152"/>
      <c r="U1197" s="152"/>
      <c r="V1197" s="156"/>
      <c r="W1197" s="152"/>
      <c r="X1197" s="153"/>
    </row>
    <row r="1198" spans="11:24" x14ac:dyDescent="0.2">
      <c r="K1198" s="152"/>
      <c r="L1198" s="152"/>
      <c r="M1198" s="152"/>
      <c r="N1198" s="152"/>
      <c r="O1198" s="152"/>
      <c r="P1198" s="152"/>
      <c r="Q1198" s="152"/>
      <c r="R1198" s="152"/>
      <c r="S1198" s="152"/>
      <c r="T1198" s="152"/>
      <c r="U1198" s="152"/>
      <c r="V1198" s="156"/>
      <c r="W1198" s="152"/>
      <c r="X1198" s="153"/>
    </row>
    <row r="1199" spans="11:24" x14ac:dyDescent="0.2">
      <c r="K1199" s="152"/>
      <c r="L1199" s="152"/>
      <c r="M1199" s="152"/>
      <c r="N1199" s="152"/>
      <c r="O1199" s="152"/>
      <c r="P1199" s="152"/>
      <c r="Q1199" s="152"/>
      <c r="R1199" s="152"/>
      <c r="S1199" s="152"/>
      <c r="T1199" s="152"/>
      <c r="U1199" s="152"/>
      <c r="V1199" s="156"/>
      <c r="W1199" s="152"/>
      <c r="X1199" s="153"/>
    </row>
    <row r="1200" spans="11:24" x14ac:dyDescent="0.2">
      <c r="K1200" s="152"/>
      <c r="L1200" s="152"/>
      <c r="M1200" s="152"/>
      <c r="N1200" s="152"/>
      <c r="O1200" s="152"/>
      <c r="P1200" s="152"/>
      <c r="Q1200" s="152"/>
      <c r="R1200" s="152"/>
      <c r="S1200" s="152"/>
      <c r="T1200" s="152"/>
      <c r="U1200" s="152"/>
      <c r="V1200" s="156"/>
      <c r="W1200" s="152"/>
      <c r="X1200" s="153"/>
    </row>
    <row r="1201" spans="11:24" x14ac:dyDescent="0.2">
      <c r="K1201" s="152"/>
      <c r="L1201" s="152"/>
      <c r="M1201" s="152"/>
      <c r="N1201" s="152"/>
      <c r="O1201" s="152"/>
      <c r="P1201" s="152"/>
      <c r="Q1201" s="152"/>
      <c r="R1201" s="152"/>
      <c r="S1201" s="152"/>
      <c r="T1201" s="152"/>
      <c r="U1201" s="152"/>
      <c r="V1201" s="156"/>
      <c r="W1201" s="152"/>
      <c r="X1201" s="153"/>
    </row>
    <row r="1202" spans="11:24" x14ac:dyDescent="0.2">
      <c r="K1202" s="152"/>
      <c r="L1202" s="152"/>
      <c r="M1202" s="152"/>
      <c r="N1202" s="152"/>
      <c r="O1202" s="152"/>
      <c r="P1202" s="152"/>
      <c r="Q1202" s="152"/>
      <c r="R1202" s="152"/>
      <c r="S1202" s="152"/>
      <c r="T1202" s="152"/>
      <c r="U1202" s="152"/>
      <c r="V1202" s="156"/>
      <c r="W1202" s="152"/>
      <c r="X1202" s="153"/>
    </row>
    <row r="1203" spans="11:24" x14ac:dyDescent="0.2">
      <c r="K1203" s="152"/>
      <c r="L1203" s="152"/>
      <c r="M1203" s="152"/>
      <c r="N1203" s="152"/>
      <c r="O1203" s="152"/>
      <c r="P1203" s="152"/>
      <c r="Q1203" s="152"/>
      <c r="R1203" s="152"/>
      <c r="S1203" s="152"/>
      <c r="T1203" s="152"/>
      <c r="U1203" s="152"/>
      <c r="V1203" s="156"/>
      <c r="W1203" s="152"/>
      <c r="X1203" s="153"/>
    </row>
    <row r="1204" spans="11:24" x14ac:dyDescent="0.2">
      <c r="K1204" s="152"/>
      <c r="L1204" s="152"/>
      <c r="M1204" s="152"/>
      <c r="N1204" s="152"/>
      <c r="O1204" s="152"/>
      <c r="P1204" s="152"/>
      <c r="Q1204" s="152"/>
      <c r="R1204" s="152"/>
      <c r="S1204" s="152"/>
      <c r="T1204" s="152"/>
      <c r="U1204" s="152"/>
      <c r="V1204" s="156"/>
      <c r="W1204" s="152"/>
      <c r="X1204" s="153"/>
    </row>
    <row r="1205" spans="11:24" x14ac:dyDescent="0.2">
      <c r="K1205" s="152"/>
      <c r="L1205" s="152"/>
      <c r="M1205" s="152"/>
      <c r="N1205" s="152"/>
      <c r="O1205" s="152"/>
      <c r="P1205" s="152"/>
      <c r="Q1205" s="152"/>
      <c r="R1205" s="152"/>
      <c r="S1205" s="152"/>
      <c r="T1205" s="152"/>
      <c r="U1205" s="152"/>
      <c r="V1205" s="156"/>
      <c r="W1205" s="152"/>
      <c r="X1205" s="153"/>
    </row>
    <row r="1206" spans="11:24" x14ac:dyDescent="0.2">
      <c r="K1206" s="152"/>
      <c r="L1206" s="152"/>
      <c r="M1206" s="152"/>
      <c r="N1206" s="152"/>
      <c r="O1206" s="152"/>
      <c r="P1206" s="152"/>
      <c r="Q1206" s="152"/>
      <c r="R1206" s="152"/>
      <c r="S1206" s="152"/>
      <c r="T1206" s="152"/>
      <c r="U1206" s="152"/>
      <c r="V1206" s="156"/>
      <c r="W1206" s="152"/>
      <c r="X1206" s="153"/>
    </row>
    <row r="1207" spans="11:24" x14ac:dyDescent="0.2">
      <c r="K1207" s="152"/>
      <c r="L1207" s="152"/>
      <c r="M1207" s="152"/>
      <c r="N1207" s="152"/>
      <c r="O1207" s="152"/>
      <c r="P1207" s="152"/>
      <c r="Q1207" s="152"/>
      <c r="R1207" s="152"/>
      <c r="S1207" s="152"/>
      <c r="T1207" s="152"/>
      <c r="U1207" s="152"/>
      <c r="V1207" s="156"/>
      <c r="W1207" s="152"/>
      <c r="X1207" s="153"/>
    </row>
    <row r="1208" spans="11:24" x14ac:dyDescent="0.2">
      <c r="K1208" s="152"/>
      <c r="L1208" s="152"/>
      <c r="M1208" s="152"/>
      <c r="N1208" s="152"/>
      <c r="O1208" s="152"/>
      <c r="P1208" s="152"/>
      <c r="Q1208" s="152"/>
      <c r="R1208" s="152"/>
      <c r="S1208" s="152"/>
      <c r="T1208" s="152"/>
      <c r="U1208" s="152"/>
      <c r="V1208" s="156"/>
      <c r="W1208" s="152"/>
      <c r="X1208" s="153"/>
    </row>
    <row r="1209" spans="11:24" x14ac:dyDescent="0.2">
      <c r="K1209" s="152"/>
      <c r="L1209" s="152"/>
      <c r="M1209" s="152"/>
      <c r="N1209" s="152"/>
      <c r="O1209" s="152"/>
      <c r="P1209" s="152"/>
      <c r="Q1209" s="152"/>
      <c r="R1209" s="152"/>
      <c r="S1209" s="152"/>
      <c r="T1209" s="152"/>
      <c r="U1209" s="152"/>
      <c r="V1209" s="156"/>
      <c r="W1209" s="152"/>
      <c r="X1209" s="153"/>
    </row>
    <row r="1210" spans="11:24" x14ac:dyDescent="0.2">
      <c r="K1210" s="152"/>
      <c r="L1210" s="152"/>
      <c r="M1210" s="152"/>
      <c r="N1210" s="152"/>
      <c r="O1210" s="152"/>
      <c r="P1210" s="152"/>
      <c r="Q1210" s="152"/>
      <c r="R1210" s="152"/>
      <c r="S1210" s="152"/>
      <c r="T1210" s="152"/>
      <c r="U1210" s="152"/>
      <c r="V1210" s="156"/>
      <c r="W1210" s="152"/>
      <c r="X1210" s="153"/>
    </row>
    <row r="1211" spans="11:24" x14ac:dyDescent="0.2">
      <c r="K1211" s="152"/>
      <c r="L1211" s="152"/>
      <c r="M1211" s="152"/>
      <c r="N1211" s="152"/>
      <c r="O1211" s="152"/>
      <c r="P1211" s="152"/>
      <c r="Q1211" s="152"/>
      <c r="R1211" s="152"/>
      <c r="S1211" s="152"/>
      <c r="T1211" s="152"/>
      <c r="U1211" s="152"/>
      <c r="V1211" s="156"/>
      <c r="W1211" s="152"/>
      <c r="X1211" s="153"/>
    </row>
    <row r="1212" spans="11:24" x14ac:dyDescent="0.2">
      <c r="K1212" s="152"/>
      <c r="L1212" s="152"/>
      <c r="M1212" s="152"/>
      <c r="N1212" s="152"/>
      <c r="O1212" s="152"/>
      <c r="P1212" s="152"/>
      <c r="Q1212" s="152"/>
      <c r="R1212" s="152"/>
      <c r="S1212" s="152"/>
      <c r="T1212" s="152"/>
      <c r="U1212" s="152"/>
      <c r="V1212" s="156"/>
      <c r="W1212" s="152"/>
      <c r="X1212" s="153"/>
    </row>
    <row r="1213" spans="11:24" x14ac:dyDescent="0.2">
      <c r="K1213" s="152"/>
      <c r="L1213" s="152"/>
      <c r="M1213" s="152"/>
      <c r="N1213" s="152"/>
      <c r="O1213" s="152"/>
      <c r="P1213" s="152"/>
      <c r="Q1213" s="152"/>
      <c r="R1213" s="152"/>
      <c r="S1213" s="152"/>
      <c r="T1213" s="152"/>
      <c r="U1213" s="152"/>
      <c r="V1213" s="156"/>
      <c r="W1213" s="152"/>
      <c r="X1213" s="153"/>
    </row>
    <row r="1214" spans="11:24" x14ac:dyDescent="0.2">
      <c r="K1214" s="152"/>
      <c r="L1214" s="152"/>
      <c r="M1214" s="152"/>
      <c r="N1214" s="152"/>
      <c r="O1214" s="152"/>
      <c r="P1214" s="152"/>
      <c r="Q1214" s="152"/>
      <c r="R1214" s="152"/>
      <c r="S1214" s="152"/>
      <c r="T1214" s="152"/>
      <c r="U1214" s="152"/>
      <c r="V1214" s="156"/>
      <c r="W1214" s="152"/>
      <c r="X1214" s="153"/>
    </row>
    <row r="1215" spans="11:24" x14ac:dyDescent="0.2">
      <c r="K1215" s="152"/>
      <c r="L1215" s="152"/>
      <c r="M1215" s="152"/>
      <c r="N1215" s="152"/>
      <c r="O1215" s="152"/>
      <c r="P1215" s="152"/>
      <c r="Q1215" s="152"/>
      <c r="R1215" s="152"/>
      <c r="S1215" s="152"/>
      <c r="T1215" s="152"/>
      <c r="U1215" s="152"/>
      <c r="V1215" s="156"/>
      <c r="W1215" s="152"/>
      <c r="X1215" s="153"/>
    </row>
    <row r="1216" spans="11:24" x14ac:dyDescent="0.2">
      <c r="K1216" s="152"/>
      <c r="L1216" s="152"/>
      <c r="M1216" s="152"/>
      <c r="N1216" s="152"/>
      <c r="O1216" s="152"/>
      <c r="P1216" s="152"/>
      <c r="Q1216" s="152"/>
      <c r="R1216" s="152"/>
      <c r="S1216" s="152"/>
      <c r="T1216" s="152"/>
      <c r="U1216" s="152"/>
      <c r="V1216" s="156"/>
      <c r="W1216" s="152"/>
      <c r="X1216" s="153"/>
    </row>
    <row r="1217" spans="11:24" x14ac:dyDescent="0.2">
      <c r="K1217" s="152"/>
      <c r="L1217" s="152"/>
      <c r="M1217" s="152"/>
      <c r="N1217" s="152"/>
      <c r="O1217" s="152"/>
      <c r="P1217" s="152"/>
      <c r="Q1217" s="152"/>
      <c r="R1217" s="152"/>
      <c r="S1217" s="152"/>
      <c r="T1217" s="152"/>
      <c r="U1217" s="152"/>
      <c r="V1217" s="156"/>
      <c r="W1217" s="152"/>
      <c r="X1217" s="153"/>
    </row>
    <row r="1218" spans="11:24" x14ac:dyDescent="0.2">
      <c r="K1218" s="152"/>
      <c r="L1218" s="152"/>
      <c r="M1218" s="152"/>
      <c r="N1218" s="152"/>
      <c r="O1218" s="152"/>
      <c r="P1218" s="152"/>
      <c r="Q1218" s="152"/>
      <c r="R1218" s="152"/>
      <c r="S1218" s="152"/>
      <c r="T1218" s="152"/>
      <c r="U1218" s="152"/>
      <c r="V1218" s="156"/>
      <c r="W1218" s="152"/>
      <c r="X1218" s="153"/>
    </row>
    <row r="1219" spans="11:24" x14ac:dyDescent="0.2">
      <c r="K1219" s="152"/>
      <c r="L1219" s="152"/>
      <c r="M1219" s="152"/>
      <c r="N1219" s="152"/>
      <c r="O1219" s="152"/>
      <c r="P1219" s="152"/>
      <c r="Q1219" s="152"/>
      <c r="R1219" s="152"/>
      <c r="S1219" s="152"/>
      <c r="T1219" s="152"/>
      <c r="U1219" s="152"/>
      <c r="V1219" s="156"/>
      <c r="W1219" s="152"/>
      <c r="X1219" s="153"/>
    </row>
    <row r="1220" spans="11:24" x14ac:dyDescent="0.2">
      <c r="K1220" s="152"/>
      <c r="L1220" s="152"/>
      <c r="M1220" s="152"/>
      <c r="N1220" s="152"/>
      <c r="O1220" s="152"/>
      <c r="P1220" s="152"/>
      <c r="Q1220" s="152"/>
      <c r="R1220" s="152"/>
      <c r="S1220" s="152"/>
      <c r="T1220" s="152"/>
      <c r="U1220" s="152"/>
      <c r="V1220" s="156"/>
      <c r="W1220" s="152"/>
      <c r="X1220" s="153"/>
    </row>
    <row r="1221" spans="11:24" x14ac:dyDescent="0.2">
      <c r="K1221" s="152"/>
      <c r="L1221" s="152"/>
      <c r="M1221" s="152"/>
      <c r="N1221" s="152"/>
      <c r="O1221" s="152"/>
      <c r="P1221" s="152"/>
      <c r="Q1221" s="152"/>
      <c r="R1221" s="152"/>
      <c r="S1221" s="152"/>
      <c r="T1221" s="152"/>
      <c r="U1221" s="152"/>
      <c r="V1221" s="156"/>
      <c r="W1221" s="152"/>
      <c r="X1221" s="153"/>
    </row>
    <row r="1222" spans="11:24" x14ac:dyDescent="0.2">
      <c r="K1222" s="152"/>
      <c r="L1222" s="152"/>
      <c r="M1222" s="152"/>
      <c r="N1222" s="152"/>
      <c r="O1222" s="152"/>
      <c r="P1222" s="152"/>
      <c r="Q1222" s="152"/>
      <c r="R1222" s="152"/>
      <c r="S1222" s="152"/>
      <c r="T1222" s="152"/>
      <c r="U1222" s="152"/>
      <c r="V1222" s="156"/>
      <c r="W1222" s="152"/>
      <c r="X1222" s="153"/>
    </row>
    <row r="1223" spans="11:24" x14ac:dyDescent="0.2">
      <c r="K1223" s="152"/>
      <c r="L1223" s="152"/>
      <c r="M1223" s="152"/>
      <c r="N1223" s="152"/>
      <c r="O1223" s="152"/>
      <c r="P1223" s="152"/>
      <c r="Q1223" s="152"/>
      <c r="R1223" s="152"/>
      <c r="S1223" s="152"/>
      <c r="T1223" s="152"/>
      <c r="U1223" s="152"/>
      <c r="V1223" s="156"/>
      <c r="W1223" s="152"/>
      <c r="X1223" s="153"/>
    </row>
    <row r="1224" spans="11:24" x14ac:dyDescent="0.2">
      <c r="K1224" s="152"/>
      <c r="L1224" s="152"/>
      <c r="M1224" s="152"/>
      <c r="N1224" s="152"/>
      <c r="O1224" s="152"/>
      <c r="P1224" s="152"/>
      <c r="Q1224" s="152"/>
      <c r="R1224" s="152"/>
      <c r="S1224" s="152"/>
      <c r="T1224" s="152"/>
      <c r="U1224" s="152"/>
      <c r="V1224" s="156"/>
      <c r="W1224" s="152"/>
      <c r="X1224" s="153"/>
    </row>
    <row r="1225" spans="11:24" x14ac:dyDescent="0.2">
      <c r="K1225" s="152"/>
      <c r="L1225" s="152"/>
      <c r="M1225" s="152"/>
      <c r="N1225" s="152"/>
      <c r="O1225" s="152"/>
      <c r="P1225" s="152"/>
      <c r="Q1225" s="152"/>
      <c r="R1225" s="152"/>
      <c r="S1225" s="152"/>
      <c r="T1225" s="152"/>
      <c r="U1225" s="152"/>
      <c r="V1225" s="156"/>
      <c r="W1225" s="152"/>
      <c r="X1225" s="153"/>
    </row>
    <row r="1226" spans="11:24" x14ac:dyDescent="0.2">
      <c r="K1226" s="152"/>
      <c r="L1226" s="152"/>
      <c r="M1226" s="152"/>
      <c r="N1226" s="152"/>
      <c r="O1226" s="152"/>
      <c r="P1226" s="152"/>
      <c r="Q1226" s="152"/>
      <c r="R1226" s="152"/>
      <c r="S1226" s="152"/>
      <c r="T1226" s="152"/>
      <c r="U1226" s="152"/>
      <c r="V1226" s="156"/>
      <c r="W1226" s="152"/>
      <c r="X1226" s="153"/>
    </row>
    <row r="1227" spans="11:24" x14ac:dyDescent="0.2">
      <c r="K1227" s="152"/>
      <c r="L1227" s="152"/>
      <c r="M1227" s="152"/>
      <c r="N1227" s="152"/>
      <c r="O1227" s="152"/>
      <c r="P1227" s="152"/>
      <c r="Q1227" s="152"/>
      <c r="R1227" s="152"/>
      <c r="S1227" s="152"/>
      <c r="T1227" s="152"/>
      <c r="U1227" s="152"/>
      <c r="V1227" s="156"/>
      <c r="W1227" s="152"/>
      <c r="X1227" s="153"/>
    </row>
    <row r="1228" spans="11:24" x14ac:dyDescent="0.2">
      <c r="K1228" s="152"/>
      <c r="L1228" s="152"/>
      <c r="M1228" s="152"/>
      <c r="N1228" s="152"/>
      <c r="O1228" s="152"/>
      <c r="P1228" s="152"/>
      <c r="Q1228" s="152"/>
      <c r="R1228" s="152"/>
      <c r="S1228" s="152"/>
      <c r="T1228" s="152"/>
      <c r="U1228" s="152"/>
      <c r="V1228" s="156"/>
      <c r="W1228" s="152"/>
      <c r="X1228" s="153"/>
    </row>
    <row r="1229" spans="11:24" x14ac:dyDescent="0.2">
      <c r="K1229" s="152"/>
      <c r="L1229" s="152"/>
      <c r="M1229" s="152"/>
      <c r="N1229" s="152"/>
      <c r="O1229" s="152"/>
      <c r="P1229" s="152"/>
      <c r="Q1229" s="152"/>
      <c r="R1229" s="152"/>
      <c r="S1229" s="152"/>
      <c r="T1229" s="152"/>
      <c r="U1229" s="152"/>
      <c r="V1229" s="156"/>
      <c r="W1229" s="152"/>
      <c r="X1229" s="153"/>
    </row>
    <row r="1230" spans="11:24" x14ac:dyDescent="0.2">
      <c r="K1230" s="152"/>
      <c r="L1230" s="152"/>
      <c r="M1230" s="152"/>
      <c r="N1230" s="152"/>
      <c r="O1230" s="152"/>
      <c r="P1230" s="152"/>
      <c r="Q1230" s="152"/>
      <c r="R1230" s="152"/>
      <c r="S1230" s="152"/>
      <c r="T1230" s="152"/>
      <c r="U1230" s="152"/>
      <c r="V1230" s="156"/>
      <c r="W1230" s="152"/>
      <c r="X1230" s="153"/>
    </row>
    <row r="1231" spans="11:24" x14ac:dyDescent="0.2">
      <c r="K1231" s="152"/>
      <c r="L1231" s="152"/>
      <c r="M1231" s="152"/>
      <c r="N1231" s="152"/>
      <c r="O1231" s="152"/>
      <c r="P1231" s="152"/>
      <c r="Q1231" s="152"/>
      <c r="R1231" s="152"/>
      <c r="S1231" s="152"/>
      <c r="T1231" s="152"/>
      <c r="U1231" s="152"/>
      <c r="V1231" s="156"/>
      <c r="W1231" s="152"/>
      <c r="X1231" s="153"/>
    </row>
    <row r="1232" spans="11:24" x14ac:dyDescent="0.2">
      <c r="K1232" s="152"/>
      <c r="L1232" s="152"/>
      <c r="M1232" s="152"/>
      <c r="N1232" s="152"/>
      <c r="O1232" s="152"/>
      <c r="P1232" s="152"/>
      <c r="Q1232" s="152"/>
      <c r="R1232" s="152"/>
      <c r="S1232" s="152"/>
      <c r="T1232" s="152"/>
      <c r="U1232" s="152"/>
      <c r="V1232" s="156"/>
      <c r="W1232" s="152"/>
      <c r="X1232" s="153"/>
    </row>
    <row r="1233" spans="11:24" x14ac:dyDescent="0.2">
      <c r="K1233" s="152"/>
      <c r="L1233" s="152"/>
      <c r="M1233" s="152"/>
      <c r="N1233" s="152"/>
      <c r="O1233" s="152"/>
      <c r="P1233" s="152"/>
      <c r="Q1233" s="152"/>
      <c r="R1233" s="152"/>
      <c r="S1233" s="152"/>
      <c r="T1233" s="152"/>
      <c r="U1233" s="152"/>
      <c r="V1233" s="156"/>
      <c r="W1233" s="152"/>
      <c r="X1233" s="153"/>
    </row>
    <row r="1234" spans="11:24" x14ac:dyDescent="0.2">
      <c r="K1234" s="152"/>
      <c r="L1234" s="152"/>
      <c r="M1234" s="152"/>
      <c r="N1234" s="152"/>
      <c r="O1234" s="152"/>
      <c r="P1234" s="152"/>
      <c r="Q1234" s="152"/>
      <c r="R1234" s="152"/>
      <c r="S1234" s="152"/>
      <c r="T1234" s="152"/>
      <c r="U1234" s="152"/>
      <c r="V1234" s="156"/>
      <c r="W1234" s="152"/>
      <c r="X1234" s="153"/>
    </row>
    <row r="1235" spans="11:24" x14ac:dyDescent="0.2">
      <c r="K1235" s="152"/>
      <c r="L1235" s="152"/>
      <c r="M1235" s="152"/>
      <c r="N1235" s="152"/>
      <c r="O1235" s="152"/>
      <c r="P1235" s="152"/>
      <c r="Q1235" s="152"/>
      <c r="R1235" s="152"/>
      <c r="S1235" s="152"/>
      <c r="T1235" s="152"/>
      <c r="U1235" s="152"/>
      <c r="V1235" s="156"/>
      <c r="W1235" s="152"/>
      <c r="X1235" s="153"/>
    </row>
    <row r="1236" spans="11:24" x14ac:dyDescent="0.2">
      <c r="K1236" s="152"/>
      <c r="L1236" s="152"/>
      <c r="M1236" s="152"/>
      <c r="N1236" s="152"/>
      <c r="O1236" s="152"/>
      <c r="P1236" s="152"/>
      <c r="Q1236" s="152"/>
      <c r="R1236" s="152"/>
      <c r="S1236" s="152"/>
      <c r="T1236" s="152"/>
      <c r="U1236" s="152"/>
      <c r="V1236" s="156"/>
      <c r="W1236" s="152"/>
      <c r="X1236" s="153"/>
    </row>
    <row r="1237" spans="11:24" x14ac:dyDescent="0.2">
      <c r="K1237" s="152"/>
      <c r="L1237" s="152"/>
      <c r="M1237" s="152"/>
      <c r="N1237" s="152"/>
      <c r="O1237" s="152"/>
      <c r="P1237" s="152"/>
      <c r="Q1237" s="152"/>
      <c r="R1237" s="152"/>
      <c r="S1237" s="152"/>
      <c r="T1237" s="152"/>
      <c r="U1237" s="152"/>
      <c r="V1237" s="156"/>
      <c r="W1237" s="152"/>
      <c r="X1237" s="153"/>
    </row>
    <row r="1238" spans="11:24" x14ac:dyDescent="0.2">
      <c r="K1238" s="152"/>
      <c r="L1238" s="152"/>
      <c r="M1238" s="152"/>
      <c r="N1238" s="152"/>
      <c r="O1238" s="152"/>
      <c r="P1238" s="152"/>
      <c r="Q1238" s="152"/>
      <c r="R1238" s="152"/>
      <c r="S1238" s="152"/>
      <c r="T1238" s="152"/>
      <c r="U1238" s="152"/>
      <c r="V1238" s="156"/>
      <c r="W1238" s="152"/>
      <c r="X1238" s="153"/>
    </row>
    <row r="1239" spans="11:24" x14ac:dyDescent="0.2">
      <c r="K1239" s="152"/>
      <c r="L1239" s="152"/>
      <c r="M1239" s="152"/>
      <c r="N1239" s="152"/>
      <c r="O1239" s="152"/>
      <c r="P1239" s="152"/>
      <c r="Q1239" s="152"/>
      <c r="R1239" s="152"/>
      <c r="S1239" s="152"/>
      <c r="T1239" s="152"/>
      <c r="U1239" s="152"/>
      <c r="V1239" s="156"/>
      <c r="W1239" s="152"/>
      <c r="X1239" s="153"/>
    </row>
    <row r="1240" spans="11:24" x14ac:dyDescent="0.2">
      <c r="K1240" s="152"/>
      <c r="L1240" s="152"/>
      <c r="M1240" s="152"/>
      <c r="N1240" s="152"/>
      <c r="O1240" s="152"/>
      <c r="P1240" s="152"/>
      <c r="Q1240" s="152"/>
      <c r="R1240" s="152"/>
      <c r="S1240" s="152"/>
      <c r="T1240" s="152"/>
      <c r="U1240" s="152"/>
      <c r="V1240" s="156"/>
      <c r="W1240" s="152"/>
      <c r="X1240" s="153"/>
    </row>
    <row r="1241" spans="11:24" x14ac:dyDescent="0.2">
      <c r="K1241" s="152"/>
      <c r="L1241" s="152"/>
      <c r="M1241" s="152"/>
      <c r="N1241" s="152"/>
      <c r="O1241" s="152"/>
      <c r="P1241" s="152"/>
      <c r="Q1241" s="152"/>
      <c r="R1241" s="152"/>
      <c r="S1241" s="152"/>
      <c r="T1241" s="152"/>
      <c r="U1241" s="152"/>
      <c r="V1241" s="156"/>
      <c r="W1241" s="152"/>
      <c r="X1241" s="153"/>
    </row>
    <row r="1242" spans="11:24" x14ac:dyDescent="0.2">
      <c r="K1242" s="152"/>
      <c r="L1242" s="152"/>
      <c r="M1242" s="152"/>
      <c r="N1242" s="152"/>
      <c r="O1242" s="152"/>
      <c r="P1242" s="152"/>
      <c r="Q1242" s="152"/>
      <c r="R1242" s="152"/>
      <c r="S1242" s="152"/>
      <c r="T1242" s="152"/>
      <c r="U1242" s="152"/>
      <c r="V1242" s="156"/>
      <c r="W1242" s="152"/>
      <c r="X1242" s="153"/>
    </row>
    <row r="1243" spans="11:24" x14ac:dyDescent="0.2">
      <c r="K1243" s="152"/>
      <c r="L1243" s="152"/>
      <c r="M1243" s="152"/>
      <c r="N1243" s="152"/>
      <c r="O1243" s="152"/>
      <c r="P1243" s="152"/>
      <c r="Q1243" s="152"/>
      <c r="R1243" s="152"/>
      <c r="S1243" s="152"/>
      <c r="T1243" s="152"/>
      <c r="U1243" s="152"/>
      <c r="V1243" s="156"/>
      <c r="W1243" s="152"/>
      <c r="X1243" s="153"/>
    </row>
    <row r="1244" spans="11:24" x14ac:dyDescent="0.2">
      <c r="K1244" s="152"/>
      <c r="L1244" s="152"/>
      <c r="M1244" s="152"/>
      <c r="N1244" s="152"/>
      <c r="O1244" s="152"/>
      <c r="P1244" s="152"/>
      <c r="Q1244" s="152"/>
      <c r="R1244" s="152"/>
      <c r="S1244" s="152"/>
      <c r="T1244" s="152"/>
      <c r="U1244" s="152"/>
      <c r="V1244" s="156"/>
      <c r="W1244" s="152"/>
      <c r="X1244" s="153"/>
    </row>
    <row r="1245" spans="11:24" x14ac:dyDescent="0.2">
      <c r="K1245" s="152"/>
      <c r="L1245" s="152"/>
      <c r="M1245" s="152"/>
      <c r="N1245" s="152"/>
      <c r="O1245" s="152"/>
      <c r="P1245" s="152"/>
      <c r="Q1245" s="152"/>
      <c r="R1245" s="152"/>
      <c r="S1245" s="152"/>
      <c r="T1245" s="152"/>
      <c r="U1245" s="152"/>
      <c r="V1245" s="156"/>
      <c r="W1245" s="152"/>
      <c r="X1245" s="153"/>
    </row>
    <row r="1246" spans="11:24" x14ac:dyDescent="0.2">
      <c r="K1246" s="152"/>
      <c r="L1246" s="152"/>
      <c r="M1246" s="152"/>
      <c r="N1246" s="152"/>
      <c r="O1246" s="152"/>
      <c r="P1246" s="152"/>
      <c r="Q1246" s="152"/>
      <c r="R1246" s="152"/>
      <c r="S1246" s="152"/>
      <c r="T1246" s="152"/>
      <c r="U1246" s="152"/>
      <c r="V1246" s="156"/>
      <c r="W1246" s="152"/>
      <c r="X1246" s="153"/>
    </row>
    <row r="1247" spans="11:24" x14ac:dyDescent="0.2">
      <c r="K1247" s="152"/>
      <c r="L1247" s="152"/>
      <c r="M1247" s="152"/>
      <c r="N1247" s="152"/>
      <c r="O1247" s="152"/>
      <c r="P1247" s="152"/>
      <c r="Q1247" s="152"/>
      <c r="R1247" s="152"/>
      <c r="S1247" s="152"/>
      <c r="T1247" s="152"/>
      <c r="U1247" s="152"/>
      <c r="V1247" s="156"/>
      <c r="W1247" s="152"/>
      <c r="X1247" s="153"/>
    </row>
    <row r="1248" spans="11:24" x14ac:dyDescent="0.2">
      <c r="K1248" s="152"/>
      <c r="L1248" s="152"/>
      <c r="M1248" s="152"/>
      <c r="N1248" s="152"/>
      <c r="O1248" s="152"/>
      <c r="P1248" s="152"/>
      <c r="Q1248" s="152"/>
      <c r="R1248" s="152"/>
      <c r="S1248" s="152"/>
      <c r="T1248" s="152"/>
      <c r="U1248" s="152"/>
      <c r="V1248" s="156"/>
      <c r="W1248" s="152"/>
      <c r="X1248" s="153"/>
    </row>
    <row r="1249" spans="11:24" x14ac:dyDescent="0.2">
      <c r="K1249" s="152"/>
      <c r="L1249" s="152"/>
      <c r="M1249" s="152"/>
      <c r="N1249" s="152"/>
      <c r="O1249" s="152"/>
      <c r="P1249" s="152"/>
      <c r="Q1249" s="152"/>
      <c r="R1249" s="152"/>
      <c r="S1249" s="152"/>
      <c r="T1249" s="152"/>
      <c r="U1249" s="152"/>
      <c r="V1249" s="156"/>
      <c r="W1249" s="152"/>
      <c r="X1249" s="153"/>
    </row>
    <row r="1250" spans="11:24" x14ac:dyDescent="0.2">
      <c r="K1250" s="152"/>
      <c r="L1250" s="152"/>
      <c r="M1250" s="152"/>
      <c r="N1250" s="152"/>
      <c r="O1250" s="152"/>
      <c r="P1250" s="152"/>
      <c r="Q1250" s="152"/>
      <c r="R1250" s="152"/>
      <c r="S1250" s="152"/>
      <c r="T1250" s="152"/>
      <c r="U1250" s="152"/>
      <c r="V1250" s="156"/>
      <c r="W1250" s="152"/>
      <c r="X1250" s="153"/>
    </row>
    <row r="1251" spans="11:24" x14ac:dyDescent="0.2">
      <c r="K1251" s="152"/>
      <c r="L1251" s="152"/>
      <c r="M1251" s="152"/>
      <c r="N1251" s="152"/>
      <c r="O1251" s="152"/>
      <c r="P1251" s="152"/>
      <c r="Q1251" s="152"/>
      <c r="R1251" s="152"/>
      <c r="S1251" s="152"/>
      <c r="T1251" s="152"/>
      <c r="U1251" s="152"/>
      <c r="V1251" s="156"/>
      <c r="W1251" s="152"/>
      <c r="X1251" s="153"/>
    </row>
    <row r="1252" spans="11:24" x14ac:dyDescent="0.2">
      <c r="K1252" s="152"/>
      <c r="L1252" s="152"/>
      <c r="M1252" s="152"/>
      <c r="N1252" s="152"/>
      <c r="O1252" s="152"/>
      <c r="P1252" s="152"/>
      <c r="Q1252" s="152"/>
      <c r="R1252" s="152"/>
      <c r="S1252" s="152"/>
      <c r="T1252" s="152"/>
      <c r="U1252" s="152"/>
      <c r="V1252" s="156"/>
      <c r="W1252" s="152"/>
      <c r="X1252" s="153"/>
    </row>
    <row r="1253" spans="11:24" x14ac:dyDescent="0.2">
      <c r="K1253" s="152"/>
      <c r="L1253" s="152"/>
      <c r="M1253" s="152"/>
      <c r="N1253" s="152"/>
      <c r="O1253" s="152"/>
      <c r="P1253" s="152"/>
      <c r="Q1253" s="152"/>
      <c r="R1253" s="152"/>
      <c r="S1253" s="152"/>
      <c r="T1253" s="152"/>
      <c r="U1253" s="152"/>
      <c r="V1253" s="156"/>
      <c r="W1253" s="152"/>
      <c r="X1253" s="153"/>
    </row>
    <row r="1254" spans="11:24" x14ac:dyDescent="0.2">
      <c r="K1254" s="152"/>
      <c r="L1254" s="152"/>
      <c r="M1254" s="152"/>
      <c r="N1254" s="152"/>
      <c r="O1254" s="152"/>
      <c r="P1254" s="152"/>
      <c r="Q1254" s="152"/>
      <c r="R1254" s="152"/>
      <c r="S1254" s="152"/>
      <c r="T1254" s="152"/>
      <c r="U1254" s="152"/>
      <c r="V1254" s="156"/>
      <c r="W1254" s="152"/>
      <c r="X1254" s="153"/>
    </row>
    <row r="1255" spans="11:24" x14ac:dyDescent="0.2">
      <c r="K1255" s="152"/>
      <c r="L1255" s="152"/>
      <c r="M1255" s="152"/>
      <c r="N1255" s="152"/>
      <c r="O1255" s="152"/>
      <c r="P1255" s="152"/>
      <c r="Q1255" s="152"/>
      <c r="R1255" s="152"/>
      <c r="S1255" s="152"/>
      <c r="T1255" s="152"/>
      <c r="U1255" s="152"/>
      <c r="V1255" s="156"/>
      <c r="W1255" s="152"/>
      <c r="X1255" s="153"/>
    </row>
    <row r="1256" spans="11:24" x14ac:dyDescent="0.2">
      <c r="K1256" s="152"/>
      <c r="L1256" s="152"/>
      <c r="M1256" s="152"/>
      <c r="N1256" s="152"/>
      <c r="O1256" s="152"/>
      <c r="P1256" s="152"/>
      <c r="Q1256" s="152"/>
      <c r="R1256" s="152"/>
      <c r="S1256" s="152"/>
      <c r="T1256" s="152"/>
      <c r="U1256" s="152"/>
      <c r="V1256" s="156"/>
      <c r="W1256" s="152"/>
      <c r="X1256" s="153"/>
    </row>
    <row r="1257" spans="11:24" x14ac:dyDescent="0.2">
      <c r="K1257" s="152"/>
      <c r="L1257" s="152"/>
      <c r="M1257" s="152"/>
      <c r="N1257" s="152"/>
      <c r="O1257" s="152"/>
      <c r="P1257" s="152"/>
      <c r="Q1257" s="152"/>
      <c r="R1257" s="152"/>
      <c r="S1257" s="152"/>
      <c r="T1257" s="152"/>
      <c r="U1257" s="152"/>
      <c r="V1257" s="156"/>
      <c r="W1257" s="152"/>
      <c r="X1257" s="153"/>
    </row>
    <row r="1258" spans="11:24" x14ac:dyDescent="0.2">
      <c r="K1258" s="152"/>
      <c r="L1258" s="152"/>
      <c r="M1258" s="152"/>
      <c r="N1258" s="152"/>
      <c r="O1258" s="152"/>
      <c r="P1258" s="152"/>
      <c r="Q1258" s="152"/>
      <c r="R1258" s="152"/>
      <c r="S1258" s="152"/>
      <c r="T1258" s="152"/>
      <c r="U1258" s="152"/>
      <c r="V1258" s="156"/>
      <c r="W1258" s="152"/>
      <c r="X1258" s="153"/>
    </row>
    <row r="1259" spans="11:24" x14ac:dyDescent="0.2">
      <c r="K1259" s="152"/>
      <c r="L1259" s="152"/>
      <c r="M1259" s="152"/>
      <c r="N1259" s="152"/>
      <c r="O1259" s="152"/>
      <c r="P1259" s="152"/>
      <c r="Q1259" s="152"/>
      <c r="R1259" s="152"/>
      <c r="S1259" s="152"/>
      <c r="T1259" s="152"/>
      <c r="U1259" s="152"/>
      <c r="V1259" s="156"/>
      <c r="W1259" s="152"/>
      <c r="X1259" s="153"/>
    </row>
    <row r="1260" spans="11:24" x14ac:dyDescent="0.2">
      <c r="K1260" s="152"/>
      <c r="L1260" s="152"/>
      <c r="M1260" s="152"/>
      <c r="N1260" s="152"/>
      <c r="O1260" s="152"/>
      <c r="P1260" s="152"/>
      <c r="Q1260" s="152"/>
      <c r="R1260" s="152"/>
      <c r="S1260" s="152"/>
      <c r="T1260" s="152"/>
      <c r="U1260" s="152"/>
      <c r="V1260" s="156"/>
      <c r="W1260" s="152"/>
      <c r="X1260" s="153"/>
    </row>
    <row r="1261" spans="11:24" x14ac:dyDescent="0.2">
      <c r="K1261" s="152"/>
      <c r="L1261" s="152"/>
      <c r="M1261" s="152"/>
      <c r="N1261" s="152"/>
      <c r="O1261" s="152"/>
      <c r="P1261" s="152"/>
      <c r="Q1261" s="152"/>
      <c r="R1261" s="152"/>
      <c r="S1261" s="152"/>
      <c r="T1261" s="152"/>
      <c r="U1261" s="152"/>
      <c r="V1261" s="156"/>
      <c r="W1261" s="152"/>
      <c r="X1261" s="153"/>
    </row>
    <row r="1262" spans="11:24" x14ac:dyDescent="0.2">
      <c r="K1262" s="152"/>
      <c r="L1262" s="152"/>
      <c r="M1262" s="152"/>
      <c r="N1262" s="152"/>
      <c r="O1262" s="152"/>
      <c r="P1262" s="152"/>
      <c r="Q1262" s="152"/>
      <c r="R1262" s="152"/>
      <c r="S1262" s="152"/>
      <c r="T1262" s="152"/>
      <c r="U1262" s="152"/>
      <c r="V1262" s="156"/>
      <c r="W1262" s="152"/>
      <c r="X1262" s="153"/>
    </row>
    <row r="1263" spans="11:24" x14ac:dyDescent="0.2">
      <c r="K1263" s="152"/>
      <c r="L1263" s="152"/>
      <c r="M1263" s="152"/>
      <c r="N1263" s="152"/>
      <c r="O1263" s="152"/>
      <c r="P1263" s="152"/>
      <c r="Q1263" s="152"/>
      <c r="R1263" s="152"/>
      <c r="S1263" s="152"/>
      <c r="T1263" s="152"/>
      <c r="U1263" s="152"/>
      <c r="V1263" s="156"/>
      <c r="W1263" s="152"/>
      <c r="X1263" s="153"/>
    </row>
    <row r="1264" spans="11:24" x14ac:dyDescent="0.2">
      <c r="K1264" s="152"/>
      <c r="L1264" s="152"/>
      <c r="M1264" s="152"/>
      <c r="N1264" s="152"/>
      <c r="O1264" s="152"/>
      <c r="P1264" s="152"/>
      <c r="Q1264" s="152"/>
      <c r="R1264" s="152"/>
      <c r="S1264" s="152"/>
      <c r="T1264" s="152"/>
      <c r="U1264" s="152"/>
      <c r="V1264" s="156"/>
      <c r="W1264" s="152"/>
      <c r="X1264" s="153"/>
    </row>
    <row r="1265" spans="11:24" x14ac:dyDescent="0.2">
      <c r="K1265" s="152"/>
      <c r="L1265" s="152"/>
      <c r="M1265" s="152"/>
      <c r="N1265" s="152"/>
      <c r="O1265" s="152"/>
      <c r="P1265" s="152"/>
      <c r="Q1265" s="152"/>
      <c r="R1265" s="152"/>
      <c r="S1265" s="152"/>
      <c r="T1265" s="152"/>
      <c r="U1265" s="152"/>
      <c r="V1265" s="156"/>
      <c r="W1265" s="152"/>
      <c r="X1265" s="153"/>
    </row>
    <row r="1266" spans="11:24" x14ac:dyDescent="0.2">
      <c r="K1266" s="152"/>
      <c r="L1266" s="152"/>
      <c r="M1266" s="152"/>
      <c r="N1266" s="152"/>
      <c r="O1266" s="152"/>
      <c r="P1266" s="152"/>
      <c r="Q1266" s="152"/>
      <c r="R1266" s="152"/>
      <c r="S1266" s="152"/>
      <c r="T1266" s="152"/>
      <c r="U1266" s="152"/>
      <c r="V1266" s="156"/>
      <c r="W1266" s="152"/>
      <c r="X1266" s="153"/>
    </row>
    <row r="1267" spans="11:24" x14ac:dyDescent="0.2">
      <c r="K1267" s="152"/>
      <c r="L1267" s="152"/>
      <c r="M1267" s="152"/>
      <c r="N1267" s="152"/>
      <c r="O1267" s="152"/>
      <c r="P1267" s="152"/>
      <c r="Q1267" s="152"/>
      <c r="R1267" s="152"/>
      <c r="S1267" s="152"/>
      <c r="T1267" s="152"/>
      <c r="U1267" s="152"/>
      <c r="V1267" s="156"/>
      <c r="W1267" s="152"/>
      <c r="X1267" s="153"/>
    </row>
    <row r="1268" spans="11:24" x14ac:dyDescent="0.2">
      <c r="K1268" s="152"/>
      <c r="L1268" s="152"/>
      <c r="M1268" s="152"/>
      <c r="N1268" s="152"/>
      <c r="O1268" s="152"/>
      <c r="P1268" s="152"/>
      <c r="Q1268" s="152"/>
      <c r="R1268" s="152"/>
      <c r="S1268" s="152"/>
      <c r="T1268" s="152"/>
      <c r="U1268" s="152"/>
      <c r="V1268" s="156"/>
      <c r="W1268" s="152"/>
      <c r="X1268" s="153"/>
    </row>
    <row r="1269" spans="11:24" x14ac:dyDescent="0.2">
      <c r="K1269" s="152"/>
      <c r="L1269" s="152"/>
      <c r="M1269" s="152"/>
      <c r="N1269" s="152"/>
      <c r="O1269" s="152"/>
      <c r="P1269" s="152"/>
      <c r="Q1269" s="152"/>
      <c r="R1269" s="152"/>
      <c r="S1269" s="152"/>
      <c r="T1269" s="152"/>
      <c r="U1269" s="152"/>
      <c r="V1269" s="156"/>
      <c r="W1269" s="152"/>
      <c r="X1269" s="153"/>
    </row>
    <row r="1270" spans="11:24" x14ac:dyDescent="0.2">
      <c r="K1270" s="152"/>
      <c r="L1270" s="152"/>
      <c r="M1270" s="152"/>
      <c r="N1270" s="152"/>
      <c r="O1270" s="152"/>
      <c r="P1270" s="152"/>
      <c r="Q1270" s="152"/>
      <c r="R1270" s="152"/>
      <c r="S1270" s="152"/>
      <c r="T1270" s="152"/>
      <c r="U1270" s="152"/>
      <c r="V1270" s="156"/>
      <c r="W1270" s="152"/>
      <c r="X1270" s="153"/>
    </row>
    <row r="1271" spans="11:24" x14ac:dyDescent="0.2">
      <c r="K1271" s="152"/>
      <c r="L1271" s="152"/>
      <c r="M1271" s="152"/>
      <c r="N1271" s="152"/>
      <c r="O1271" s="152"/>
      <c r="P1271" s="152"/>
      <c r="Q1271" s="152"/>
      <c r="R1271" s="152"/>
      <c r="S1271" s="152"/>
      <c r="T1271" s="152"/>
      <c r="U1271" s="152"/>
      <c r="V1271" s="156"/>
      <c r="W1271" s="152"/>
      <c r="X1271" s="153"/>
    </row>
    <row r="1272" spans="11:24" x14ac:dyDescent="0.2">
      <c r="K1272" s="152"/>
      <c r="L1272" s="152"/>
      <c r="M1272" s="152"/>
      <c r="N1272" s="152"/>
      <c r="O1272" s="152"/>
      <c r="P1272" s="152"/>
      <c r="Q1272" s="152"/>
      <c r="R1272" s="152"/>
      <c r="S1272" s="152"/>
      <c r="T1272" s="152"/>
      <c r="U1272" s="152"/>
      <c r="V1272" s="156"/>
      <c r="W1272" s="152"/>
      <c r="X1272" s="153"/>
    </row>
    <row r="1273" spans="11:24" x14ac:dyDescent="0.2">
      <c r="K1273" s="152"/>
      <c r="L1273" s="152"/>
      <c r="M1273" s="152"/>
      <c r="N1273" s="152"/>
      <c r="O1273" s="152"/>
      <c r="P1273" s="152"/>
      <c r="Q1273" s="152"/>
      <c r="R1273" s="152"/>
      <c r="S1273" s="152"/>
      <c r="T1273" s="152"/>
      <c r="U1273" s="152"/>
      <c r="V1273" s="156"/>
      <c r="W1273" s="152"/>
      <c r="X1273" s="153"/>
    </row>
    <row r="1274" spans="11:24" x14ac:dyDescent="0.2">
      <c r="K1274" s="152"/>
      <c r="L1274" s="152"/>
      <c r="M1274" s="152"/>
      <c r="N1274" s="152"/>
      <c r="O1274" s="152"/>
      <c r="P1274" s="152"/>
      <c r="Q1274" s="152"/>
      <c r="R1274" s="152"/>
      <c r="S1274" s="152"/>
      <c r="T1274" s="152"/>
      <c r="U1274" s="152"/>
      <c r="V1274" s="156"/>
      <c r="W1274" s="152"/>
      <c r="X1274" s="153"/>
    </row>
    <row r="1275" spans="11:24" x14ac:dyDescent="0.2">
      <c r="K1275" s="152"/>
      <c r="L1275" s="152"/>
      <c r="M1275" s="152"/>
      <c r="N1275" s="152"/>
      <c r="O1275" s="152"/>
      <c r="P1275" s="152"/>
      <c r="Q1275" s="152"/>
      <c r="R1275" s="152"/>
      <c r="S1275" s="152"/>
      <c r="T1275" s="152"/>
      <c r="U1275" s="152"/>
      <c r="V1275" s="156"/>
      <c r="W1275" s="152"/>
      <c r="X1275" s="153"/>
    </row>
    <row r="1276" spans="11:24" x14ac:dyDescent="0.2">
      <c r="K1276" s="152"/>
      <c r="L1276" s="152"/>
      <c r="M1276" s="152"/>
      <c r="N1276" s="152"/>
      <c r="O1276" s="152"/>
      <c r="P1276" s="152"/>
      <c r="Q1276" s="152"/>
      <c r="R1276" s="152"/>
      <c r="S1276" s="152"/>
      <c r="T1276" s="152"/>
      <c r="U1276" s="152"/>
      <c r="V1276" s="156"/>
      <c r="W1276" s="152"/>
      <c r="X1276" s="153"/>
    </row>
    <row r="1277" spans="11:24" x14ac:dyDescent="0.2">
      <c r="K1277" s="152"/>
      <c r="L1277" s="152"/>
      <c r="M1277" s="152"/>
      <c r="N1277" s="152"/>
      <c r="O1277" s="152"/>
      <c r="P1277" s="152"/>
      <c r="Q1277" s="152"/>
      <c r="R1277" s="152"/>
      <c r="S1277" s="152"/>
      <c r="T1277" s="152"/>
      <c r="U1277" s="152"/>
      <c r="V1277" s="156"/>
      <c r="W1277" s="152"/>
      <c r="X1277" s="153"/>
    </row>
    <row r="1278" spans="11:24" x14ac:dyDescent="0.2">
      <c r="K1278" s="152"/>
      <c r="L1278" s="152"/>
      <c r="M1278" s="152"/>
      <c r="N1278" s="152"/>
      <c r="O1278" s="152"/>
      <c r="P1278" s="152"/>
      <c r="Q1278" s="152"/>
      <c r="R1278" s="152"/>
      <c r="S1278" s="152"/>
      <c r="T1278" s="152"/>
      <c r="U1278" s="152"/>
      <c r="V1278" s="156"/>
      <c r="W1278" s="152"/>
      <c r="X1278" s="153"/>
    </row>
    <row r="1279" spans="11:24" x14ac:dyDescent="0.2">
      <c r="K1279" s="152"/>
      <c r="L1279" s="152"/>
      <c r="M1279" s="152"/>
      <c r="N1279" s="152"/>
      <c r="O1279" s="152"/>
      <c r="P1279" s="152"/>
      <c r="Q1279" s="152"/>
      <c r="R1279" s="152"/>
      <c r="S1279" s="152"/>
      <c r="T1279" s="152"/>
      <c r="U1279" s="152"/>
      <c r="V1279" s="156"/>
      <c r="W1279" s="152"/>
      <c r="X1279" s="153"/>
    </row>
    <row r="1280" spans="11:24" x14ac:dyDescent="0.2">
      <c r="K1280" s="152"/>
      <c r="L1280" s="152"/>
      <c r="M1280" s="152"/>
      <c r="N1280" s="152"/>
      <c r="O1280" s="152"/>
      <c r="P1280" s="152"/>
      <c r="Q1280" s="152"/>
      <c r="R1280" s="152"/>
      <c r="S1280" s="152"/>
      <c r="T1280" s="152"/>
      <c r="U1280" s="152"/>
      <c r="V1280" s="156"/>
      <c r="W1280" s="152"/>
      <c r="X1280" s="153"/>
    </row>
    <row r="1281" spans="11:24" x14ac:dyDescent="0.2">
      <c r="K1281" s="152"/>
      <c r="L1281" s="152"/>
      <c r="M1281" s="152"/>
      <c r="N1281" s="152"/>
      <c r="O1281" s="152"/>
      <c r="P1281" s="152"/>
      <c r="Q1281" s="152"/>
      <c r="R1281" s="152"/>
      <c r="S1281" s="152"/>
      <c r="T1281" s="152"/>
      <c r="U1281" s="152"/>
      <c r="V1281" s="156"/>
      <c r="W1281" s="152"/>
      <c r="X1281" s="153"/>
    </row>
    <row r="1282" spans="11:24" x14ac:dyDescent="0.2">
      <c r="K1282" s="152"/>
      <c r="L1282" s="152"/>
      <c r="M1282" s="152"/>
      <c r="N1282" s="152"/>
      <c r="O1282" s="152"/>
      <c r="P1282" s="152"/>
      <c r="Q1282" s="152"/>
      <c r="R1282" s="152"/>
      <c r="S1282" s="152"/>
      <c r="T1282" s="152"/>
      <c r="U1282" s="152"/>
      <c r="V1282" s="156"/>
      <c r="W1282" s="152"/>
      <c r="X1282" s="153"/>
    </row>
    <row r="1283" spans="11:24" x14ac:dyDescent="0.2">
      <c r="K1283" s="152"/>
      <c r="L1283" s="152"/>
      <c r="M1283" s="152"/>
      <c r="N1283" s="152"/>
      <c r="O1283" s="152"/>
      <c r="P1283" s="152"/>
      <c r="Q1283" s="152"/>
      <c r="R1283" s="152"/>
      <c r="S1283" s="152"/>
      <c r="T1283" s="152"/>
      <c r="U1283" s="152"/>
      <c r="V1283" s="156"/>
      <c r="W1283" s="152"/>
      <c r="X1283" s="153"/>
    </row>
    <row r="1284" spans="11:24" x14ac:dyDescent="0.2">
      <c r="K1284" s="152"/>
      <c r="L1284" s="152"/>
      <c r="M1284" s="152"/>
      <c r="N1284" s="152"/>
      <c r="O1284" s="152"/>
      <c r="P1284" s="152"/>
      <c r="Q1284" s="152"/>
      <c r="R1284" s="152"/>
      <c r="S1284" s="152"/>
      <c r="T1284" s="152"/>
      <c r="U1284" s="152"/>
      <c r="V1284" s="156"/>
      <c r="W1284" s="152"/>
      <c r="X1284" s="153"/>
    </row>
    <row r="1285" spans="11:24" x14ac:dyDescent="0.2">
      <c r="K1285" s="152"/>
      <c r="L1285" s="152"/>
      <c r="M1285" s="152"/>
      <c r="N1285" s="152"/>
      <c r="O1285" s="152"/>
      <c r="P1285" s="152"/>
      <c r="Q1285" s="152"/>
      <c r="R1285" s="152"/>
      <c r="S1285" s="152"/>
      <c r="T1285" s="152"/>
      <c r="U1285" s="152"/>
      <c r="V1285" s="156"/>
      <c r="W1285" s="152"/>
      <c r="X1285" s="153"/>
    </row>
    <row r="1286" spans="11:24" x14ac:dyDescent="0.2">
      <c r="K1286" s="152"/>
      <c r="L1286" s="152"/>
      <c r="M1286" s="152"/>
      <c r="N1286" s="152"/>
      <c r="O1286" s="152"/>
      <c r="P1286" s="152"/>
      <c r="Q1286" s="152"/>
      <c r="R1286" s="152"/>
      <c r="S1286" s="152"/>
      <c r="T1286" s="152"/>
      <c r="U1286" s="152"/>
      <c r="V1286" s="156"/>
      <c r="W1286" s="152"/>
      <c r="X1286" s="153"/>
    </row>
    <row r="1287" spans="11:24" x14ac:dyDescent="0.2">
      <c r="K1287" s="152"/>
      <c r="L1287" s="152"/>
      <c r="M1287" s="152"/>
      <c r="N1287" s="152"/>
      <c r="O1287" s="152"/>
      <c r="P1287" s="152"/>
      <c r="Q1287" s="152"/>
      <c r="R1287" s="152"/>
      <c r="S1287" s="152"/>
      <c r="T1287" s="152"/>
      <c r="U1287" s="152"/>
      <c r="V1287" s="156"/>
      <c r="W1287" s="152"/>
      <c r="X1287" s="153"/>
    </row>
    <row r="1288" spans="11:24" x14ac:dyDescent="0.2">
      <c r="K1288" s="152"/>
      <c r="L1288" s="152"/>
      <c r="M1288" s="152"/>
      <c r="N1288" s="152"/>
      <c r="O1288" s="152"/>
      <c r="P1288" s="152"/>
      <c r="Q1288" s="152"/>
      <c r="R1288" s="152"/>
      <c r="S1288" s="152"/>
      <c r="T1288" s="152"/>
      <c r="U1288" s="152"/>
      <c r="V1288" s="156"/>
      <c r="W1288" s="152"/>
      <c r="X1288" s="153"/>
    </row>
    <row r="1289" spans="11:24" x14ac:dyDescent="0.2">
      <c r="K1289" s="152"/>
      <c r="L1289" s="152"/>
      <c r="M1289" s="152"/>
      <c r="N1289" s="152"/>
      <c r="O1289" s="152"/>
      <c r="P1289" s="152"/>
      <c r="Q1289" s="152"/>
      <c r="R1289" s="152"/>
      <c r="S1289" s="152"/>
      <c r="T1289" s="152"/>
      <c r="U1289" s="152"/>
      <c r="V1289" s="156"/>
      <c r="W1289" s="152"/>
      <c r="X1289" s="153"/>
    </row>
    <row r="1290" spans="11:24" x14ac:dyDescent="0.2">
      <c r="K1290" s="152"/>
      <c r="L1290" s="152"/>
      <c r="M1290" s="152"/>
      <c r="N1290" s="152"/>
      <c r="O1290" s="152"/>
      <c r="P1290" s="152"/>
      <c r="Q1290" s="152"/>
      <c r="R1290" s="152"/>
      <c r="S1290" s="152"/>
      <c r="T1290" s="152"/>
      <c r="U1290" s="152"/>
      <c r="V1290" s="156"/>
      <c r="W1290" s="152"/>
      <c r="X1290" s="153"/>
    </row>
    <row r="1291" spans="11:24" x14ac:dyDescent="0.2">
      <c r="K1291" s="152"/>
      <c r="L1291" s="152"/>
      <c r="M1291" s="152"/>
      <c r="N1291" s="152"/>
      <c r="O1291" s="152"/>
      <c r="P1291" s="152"/>
      <c r="Q1291" s="152"/>
      <c r="R1291" s="152"/>
      <c r="S1291" s="152"/>
      <c r="T1291" s="152"/>
      <c r="U1291" s="152"/>
      <c r="V1291" s="156"/>
      <c r="W1291" s="152"/>
      <c r="X1291" s="153"/>
    </row>
    <row r="1292" spans="11:24" x14ac:dyDescent="0.2">
      <c r="K1292" s="152"/>
      <c r="L1292" s="152"/>
      <c r="M1292" s="152"/>
      <c r="N1292" s="152"/>
      <c r="O1292" s="152"/>
      <c r="P1292" s="152"/>
      <c r="Q1292" s="152"/>
      <c r="R1292" s="152"/>
      <c r="S1292" s="152"/>
      <c r="T1292" s="152"/>
      <c r="U1292" s="152"/>
      <c r="V1292" s="156"/>
      <c r="W1292" s="152"/>
      <c r="X1292" s="153"/>
    </row>
    <row r="1293" spans="11:24" x14ac:dyDescent="0.2">
      <c r="K1293" s="152"/>
      <c r="L1293" s="152"/>
      <c r="M1293" s="152"/>
      <c r="N1293" s="152"/>
      <c r="O1293" s="152"/>
      <c r="P1293" s="152"/>
      <c r="Q1293" s="152"/>
      <c r="R1293" s="152"/>
      <c r="S1293" s="152"/>
      <c r="T1293" s="152"/>
      <c r="U1293" s="152"/>
      <c r="V1293" s="156"/>
      <c r="W1293" s="152"/>
      <c r="X1293" s="153"/>
    </row>
    <row r="1294" spans="11:24" x14ac:dyDescent="0.2">
      <c r="K1294" s="152"/>
      <c r="L1294" s="152"/>
      <c r="M1294" s="152"/>
      <c r="N1294" s="152"/>
      <c r="O1294" s="152"/>
      <c r="P1294" s="152"/>
      <c r="Q1294" s="152"/>
      <c r="R1294" s="152"/>
      <c r="S1294" s="152"/>
      <c r="T1294" s="152"/>
      <c r="U1294" s="152"/>
      <c r="V1294" s="156"/>
      <c r="W1294" s="152"/>
      <c r="X1294" s="153"/>
    </row>
    <row r="1295" spans="11:24" x14ac:dyDescent="0.2">
      <c r="K1295" s="152"/>
      <c r="L1295" s="152"/>
      <c r="M1295" s="152"/>
      <c r="N1295" s="152"/>
      <c r="O1295" s="152"/>
      <c r="P1295" s="152"/>
      <c r="Q1295" s="152"/>
      <c r="R1295" s="152"/>
      <c r="S1295" s="152"/>
      <c r="T1295" s="152"/>
      <c r="U1295" s="152"/>
      <c r="V1295" s="156"/>
      <c r="W1295" s="152"/>
      <c r="X1295" s="153"/>
    </row>
    <row r="1296" spans="11:24" x14ac:dyDescent="0.2">
      <c r="K1296" s="152"/>
      <c r="L1296" s="152"/>
      <c r="M1296" s="152"/>
      <c r="N1296" s="152"/>
      <c r="O1296" s="152"/>
      <c r="P1296" s="152"/>
      <c r="Q1296" s="152"/>
      <c r="R1296" s="152"/>
      <c r="S1296" s="152"/>
      <c r="T1296" s="152"/>
      <c r="U1296" s="152"/>
      <c r="V1296" s="156"/>
      <c r="W1296" s="152"/>
      <c r="X1296" s="153"/>
    </row>
    <row r="1297" spans="11:24" x14ac:dyDescent="0.2">
      <c r="K1297" s="152"/>
      <c r="L1297" s="152"/>
      <c r="M1297" s="152"/>
      <c r="N1297" s="152"/>
      <c r="O1297" s="152"/>
      <c r="P1297" s="152"/>
      <c r="Q1297" s="152"/>
      <c r="R1297" s="152"/>
      <c r="S1297" s="152"/>
      <c r="T1297" s="152"/>
      <c r="U1297" s="152"/>
      <c r="V1297" s="156"/>
      <c r="W1297" s="152"/>
      <c r="X1297" s="153"/>
    </row>
    <row r="1298" spans="11:24" x14ac:dyDescent="0.2">
      <c r="K1298" s="152"/>
      <c r="L1298" s="152"/>
      <c r="M1298" s="152"/>
      <c r="N1298" s="152"/>
      <c r="O1298" s="152"/>
      <c r="P1298" s="152"/>
      <c r="Q1298" s="152"/>
      <c r="R1298" s="152"/>
      <c r="S1298" s="152"/>
      <c r="T1298" s="152"/>
      <c r="U1298" s="152"/>
      <c r="V1298" s="156"/>
      <c r="W1298" s="152"/>
      <c r="X1298" s="153"/>
    </row>
    <row r="1299" spans="11:24" x14ac:dyDescent="0.2">
      <c r="K1299" s="152"/>
      <c r="L1299" s="152"/>
      <c r="M1299" s="152"/>
      <c r="N1299" s="152"/>
      <c r="O1299" s="152"/>
      <c r="P1299" s="152"/>
      <c r="Q1299" s="152"/>
      <c r="R1299" s="152"/>
      <c r="S1299" s="152"/>
      <c r="T1299" s="152"/>
      <c r="U1299" s="152"/>
      <c r="V1299" s="156"/>
      <c r="W1299" s="152"/>
      <c r="X1299" s="153"/>
    </row>
    <row r="1300" spans="11:24" x14ac:dyDescent="0.2">
      <c r="K1300" s="152"/>
      <c r="L1300" s="152"/>
      <c r="M1300" s="152"/>
      <c r="N1300" s="152"/>
      <c r="O1300" s="152"/>
      <c r="P1300" s="152"/>
      <c r="Q1300" s="152"/>
      <c r="R1300" s="152"/>
      <c r="S1300" s="152"/>
      <c r="T1300" s="152"/>
      <c r="U1300" s="152"/>
      <c r="V1300" s="156"/>
      <c r="W1300" s="152"/>
      <c r="X1300" s="153"/>
    </row>
    <row r="1301" spans="11:24" x14ac:dyDescent="0.2">
      <c r="K1301" s="152"/>
      <c r="L1301" s="152"/>
      <c r="M1301" s="152"/>
      <c r="N1301" s="152"/>
      <c r="O1301" s="152"/>
      <c r="P1301" s="152"/>
      <c r="Q1301" s="152"/>
      <c r="R1301" s="152"/>
      <c r="S1301" s="152"/>
      <c r="T1301" s="152"/>
      <c r="U1301" s="152"/>
      <c r="V1301" s="156"/>
      <c r="W1301" s="152"/>
      <c r="X1301" s="153"/>
    </row>
    <row r="1302" spans="11:24" x14ac:dyDescent="0.2">
      <c r="K1302" s="152"/>
      <c r="L1302" s="152"/>
      <c r="M1302" s="152"/>
      <c r="N1302" s="152"/>
      <c r="O1302" s="152"/>
      <c r="P1302" s="152"/>
      <c r="Q1302" s="152"/>
      <c r="R1302" s="152"/>
      <c r="S1302" s="152"/>
      <c r="T1302" s="152"/>
      <c r="U1302" s="152"/>
      <c r="V1302" s="156"/>
      <c r="W1302" s="152"/>
      <c r="X1302" s="153"/>
    </row>
    <row r="1303" spans="11:24" x14ac:dyDescent="0.2">
      <c r="K1303" s="152"/>
      <c r="L1303" s="152"/>
      <c r="M1303" s="152"/>
      <c r="N1303" s="152"/>
      <c r="O1303" s="152"/>
      <c r="P1303" s="152"/>
      <c r="Q1303" s="152"/>
      <c r="R1303" s="152"/>
      <c r="S1303" s="152"/>
      <c r="T1303" s="152"/>
      <c r="U1303" s="152"/>
      <c r="V1303" s="156"/>
      <c r="W1303" s="152"/>
      <c r="X1303" s="153"/>
    </row>
    <row r="1304" spans="11:24" x14ac:dyDescent="0.2">
      <c r="K1304" s="152"/>
      <c r="L1304" s="152"/>
      <c r="M1304" s="152"/>
      <c r="N1304" s="152"/>
      <c r="O1304" s="152"/>
      <c r="P1304" s="152"/>
      <c r="Q1304" s="152"/>
      <c r="R1304" s="152"/>
      <c r="S1304" s="152"/>
      <c r="T1304" s="152"/>
      <c r="U1304" s="152"/>
      <c r="V1304" s="156"/>
      <c r="W1304" s="152"/>
      <c r="X1304" s="153"/>
    </row>
    <row r="1305" spans="11:24" x14ac:dyDescent="0.2">
      <c r="K1305" s="152"/>
      <c r="L1305" s="152"/>
      <c r="M1305" s="152"/>
      <c r="N1305" s="152"/>
      <c r="O1305" s="152"/>
      <c r="P1305" s="152"/>
      <c r="Q1305" s="152"/>
      <c r="R1305" s="152"/>
      <c r="S1305" s="152"/>
      <c r="T1305" s="152"/>
      <c r="U1305" s="152"/>
      <c r="V1305" s="156"/>
      <c r="W1305" s="152"/>
      <c r="X1305" s="153"/>
    </row>
    <row r="1306" spans="11:24" x14ac:dyDescent="0.2">
      <c r="K1306" s="152"/>
      <c r="L1306" s="152"/>
      <c r="M1306" s="152"/>
      <c r="N1306" s="152"/>
      <c r="O1306" s="152"/>
      <c r="P1306" s="152"/>
      <c r="Q1306" s="152"/>
      <c r="R1306" s="152"/>
      <c r="S1306" s="152"/>
      <c r="T1306" s="152"/>
      <c r="U1306" s="152"/>
      <c r="V1306" s="156"/>
      <c r="W1306" s="152"/>
      <c r="X1306" s="153"/>
    </row>
    <row r="1307" spans="11:24" x14ac:dyDescent="0.2">
      <c r="K1307" s="152"/>
      <c r="L1307" s="152"/>
      <c r="M1307" s="152"/>
      <c r="N1307" s="152"/>
      <c r="O1307" s="152"/>
      <c r="P1307" s="152"/>
      <c r="Q1307" s="152"/>
      <c r="R1307" s="152"/>
      <c r="S1307" s="152"/>
      <c r="T1307" s="152"/>
      <c r="U1307" s="152"/>
      <c r="V1307" s="156"/>
      <c r="W1307" s="152"/>
      <c r="X1307" s="153"/>
    </row>
    <row r="1308" spans="11:24" x14ac:dyDescent="0.2">
      <c r="K1308" s="152"/>
      <c r="L1308" s="152"/>
      <c r="M1308" s="152"/>
      <c r="N1308" s="152"/>
      <c r="O1308" s="152"/>
      <c r="P1308" s="152"/>
      <c r="Q1308" s="152"/>
      <c r="R1308" s="152"/>
      <c r="S1308" s="152"/>
      <c r="T1308" s="152"/>
      <c r="U1308" s="152"/>
      <c r="V1308" s="156"/>
      <c r="W1308" s="152"/>
      <c r="X1308" s="153"/>
    </row>
    <row r="1309" spans="11:24" x14ac:dyDescent="0.2">
      <c r="K1309" s="152"/>
      <c r="L1309" s="152"/>
      <c r="M1309" s="152"/>
      <c r="N1309" s="152"/>
      <c r="O1309" s="152"/>
      <c r="P1309" s="152"/>
      <c r="Q1309" s="152"/>
      <c r="R1309" s="152"/>
      <c r="S1309" s="152"/>
      <c r="T1309" s="152"/>
      <c r="U1309" s="152"/>
      <c r="V1309" s="156"/>
      <c r="W1309" s="152"/>
      <c r="X1309" s="153"/>
    </row>
    <row r="1310" spans="11:24" x14ac:dyDescent="0.2">
      <c r="K1310" s="152"/>
      <c r="L1310" s="152"/>
      <c r="M1310" s="152"/>
      <c r="N1310" s="152"/>
      <c r="O1310" s="152"/>
      <c r="P1310" s="152"/>
      <c r="Q1310" s="152"/>
      <c r="R1310" s="152"/>
      <c r="S1310" s="152"/>
      <c r="T1310" s="152"/>
      <c r="U1310" s="152"/>
      <c r="V1310" s="156"/>
      <c r="W1310" s="152"/>
      <c r="X1310" s="153"/>
    </row>
    <row r="1311" spans="11:24" x14ac:dyDescent="0.2">
      <c r="K1311" s="152"/>
      <c r="L1311" s="152"/>
      <c r="M1311" s="152"/>
      <c r="N1311" s="152"/>
      <c r="O1311" s="152"/>
      <c r="P1311" s="152"/>
      <c r="Q1311" s="152"/>
      <c r="R1311" s="152"/>
      <c r="S1311" s="152"/>
      <c r="T1311" s="152"/>
      <c r="U1311" s="152"/>
      <c r="V1311" s="156"/>
      <c r="W1311" s="152"/>
      <c r="X1311" s="153"/>
    </row>
    <row r="1312" spans="11:24" x14ac:dyDescent="0.2">
      <c r="K1312" s="152"/>
      <c r="L1312" s="152"/>
      <c r="M1312" s="152"/>
      <c r="N1312" s="152"/>
      <c r="O1312" s="152"/>
      <c r="P1312" s="152"/>
      <c r="Q1312" s="152"/>
      <c r="R1312" s="152"/>
      <c r="S1312" s="152"/>
      <c r="T1312" s="152"/>
      <c r="U1312" s="152"/>
      <c r="V1312" s="156"/>
      <c r="W1312" s="152"/>
      <c r="X1312" s="153"/>
    </row>
    <row r="1313" spans="11:24" x14ac:dyDescent="0.2">
      <c r="K1313" s="152"/>
      <c r="L1313" s="152"/>
      <c r="M1313" s="152"/>
      <c r="N1313" s="152"/>
      <c r="O1313" s="152"/>
      <c r="P1313" s="152"/>
      <c r="Q1313" s="152"/>
      <c r="R1313" s="152"/>
      <c r="S1313" s="152"/>
      <c r="T1313" s="152"/>
      <c r="U1313" s="152"/>
      <c r="V1313" s="156"/>
      <c r="W1313" s="152"/>
      <c r="X1313" s="153"/>
    </row>
    <row r="1314" spans="11:24" x14ac:dyDescent="0.2">
      <c r="K1314" s="152"/>
      <c r="L1314" s="152"/>
      <c r="M1314" s="152"/>
      <c r="N1314" s="152"/>
      <c r="O1314" s="152"/>
      <c r="P1314" s="152"/>
      <c r="Q1314" s="152"/>
      <c r="R1314" s="152"/>
      <c r="S1314" s="152"/>
      <c r="T1314" s="152"/>
      <c r="U1314" s="152"/>
      <c r="V1314" s="156"/>
      <c r="W1314" s="152"/>
      <c r="X1314" s="153"/>
    </row>
    <row r="1315" spans="11:24" x14ac:dyDescent="0.2">
      <c r="K1315" s="152"/>
      <c r="L1315" s="152"/>
      <c r="M1315" s="152"/>
      <c r="N1315" s="152"/>
      <c r="O1315" s="152"/>
      <c r="P1315" s="152"/>
      <c r="Q1315" s="152"/>
      <c r="R1315" s="152"/>
      <c r="S1315" s="152"/>
      <c r="T1315" s="152"/>
      <c r="U1315" s="152"/>
      <c r="V1315" s="156"/>
      <c r="W1315" s="152"/>
      <c r="X1315" s="153"/>
    </row>
    <row r="1316" spans="11:24" x14ac:dyDescent="0.2">
      <c r="K1316" s="152"/>
      <c r="L1316" s="152"/>
      <c r="M1316" s="152"/>
      <c r="N1316" s="152"/>
      <c r="O1316" s="152"/>
      <c r="P1316" s="152"/>
      <c r="Q1316" s="152"/>
      <c r="R1316" s="152"/>
      <c r="S1316" s="152"/>
      <c r="T1316" s="152"/>
      <c r="U1316" s="152"/>
      <c r="V1316" s="156"/>
      <c r="W1316" s="152"/>
      <c r="X1316" s="153"/>
    </row>
    <row r="1317" spans="11:24" x14ac:dyDescent="0.2">
      <c r="K1317" s="152"/>
      <c r="L1317" s="152"/>
      <c r="M1317" s="152"/>
      <c r="N1317" s="152"/>
      <c r="O1317" s="152"/>
      <c r="P1317" s="152"/>
      <c r="Q1317" s="152"/>
      <c r="R1317" s="152"/>
      <c r="S1317" s="152"/>
      <c r="T1317" s="152"/>
      <c r="U1317" s="152"/>
      <c r="V1317" s="156"/>
      <c r="W1317" s="152"/>
      <c r="X1317" s="153"/>
    </row>
    <row r="1318" spans="11:24" x14ac:dyDescent="0.2">
      <c r="K1318" s="152"/>
      <c r="L1318" s="152"/>
      <c r="M1318" s="152"/>
      <c r="N1318" s="152"/>
      <c r="O1318" s="152"/>
      <c r="P1318" s="152"/>
      <c r="Q1318" s="152"/>
      <c r="R1318" s="152"/>
      <c r="S1318" s="152"/>
      <c r="T1318" s="152"/>
      <c r="U1318" s="152"/>
      <c r="V1318" s="156"/>
      <c r="W1318" s="152"/>
      <c r="X1318" s="153"/>
    </row>
    <row r="1319" spans="11:24" x14ac:dyDescent="0.2">
      <c r="K1319" s="152"/>
      <c r="L1319" s="152"/>
      <c r="M1319" s="152"/>
      <c r="N1319" s="152"/>
      <c r="O1319" s="152"/>
      <c r="P1319" s="152"/>
      <c r="Q1319" s="152"/>
      <c r="R1319" s="152"/>
      <c r="S1319" s="152"/>
      <c r="T1319" s="152"/>
      <c r="U1319" s="152"/>
      <c r="V1319" s="156"/>
      <c r="W1319" s="152"/>
      <c r="X1319" s="153"/>
    </row>
    <row r="1320" spans="11:24" x14ac:dyDescent="0.2">
      <c r="K1320" s="152"/>
      <c r="L1320" s="152"/>
      <c r="M1320" s="152"/>
      <c r="N1320" s="152"/>
      <c r="O1320" s="152"/>
      <c r="P1320" s="152"/>
      <c r="Q1320" s="152"/>
      <c r="R1320" s="152"/>
      <c r="S1320" s="152"/>
      <c r="T1320" s="152"/>
      <c r="U1320" s="152"/>
      <c r="V1320" s="156"/>
      <c r="W1320" s="152"/>
      <c r="X1320" s="153"/>
    </row>
    <row r="1321" spans="11:24" x14ac:dyDescent="0.2">
      <c r="K1321" s="152"/>
      <c r="L1321" s="152"/>
      <c r="M1321" s="152"/>
      <c r="N1321" s="152"/>
      <c r="O1321" s="152"/>
      <c r="P1321" s="152"/>
      <c r="Q1321" s="152"/>
      <c r="R1321" s="152"/>
      <c r="S1321" s="152"/>
      <c r="T1321" s="152"/>
      <c r="U1321" s="152"/>
      <c r="V1321" s="156"/>
      <c r="W1321" s="152"/>
      <c r="X1321" s="153"/>
    </row>
    <row r="1322" spans="11:24" x14ac:dyDescent="0.2">
      <c r="K1322" s="152"/>
      <c r="L1322" s="152"/>
      <c r="M1322" s="152"/>
      <c r="N1322" s="152"/>
      <c r="O1322" s="152"/>
      <c r="P1322" s="152"/>
      <c r="Q1322" s="152"/>
      <c r="R1322" s="152"/>
      <c r="S1322" s="152"/>
      <c r="T1322" s="152"/>
      <c r="U1322" s="152"/>
      <c r="V1322" s="156"/>
      <c r="W1322" s="152"/>
      <c r="X1322" s="153"/>
    </row>
    <row r="1323" spans="11:24" x14ac:dyDescent="0.2">
      <c r="K1323" s="152"/>
      <c r="L1323" s="152"/>
      <c r="M1323" s="152"/>
      <c r="N1323" s="152"/>
      <c r="O1323" s="152"/>
      <c r="P1323" s="152"/>
      <c r="Q1323" s="152"/>
      <c r="R1323" s="152"/>
      <c r="S1323" s="152"/>
      <c r="T1323" s="152"/>
      <c r="U1323" s="152"/>
      <c r="V1323" s="156"/>
      <c r="W1323" s="152"/>
      <c r="X1323" s="153"/>
    </row>
    <row r="1324" spans="11:24" x14ac:dyDescent="0.2">
      <c r="K1324" s="152"/>
      <c r="L1324" s="152"/>
      <c r="M1324" s="152"/>
      <c r="N1324" s="152"/>
      <c r="O1324" s="152"/>
      <c r="P1324" s="152"/>
      <c r="Q1324" s="152"/>
      <c r="R1324" s="152"/>
      <c r="S1324" s="152"/>
      <c r="T1324" s="152"/>
      <c r="U1324" s="152"/>
      <c r="V1324" s="156"/>
      <c r="W1324" s="152"/>
      <c r="X1324" s="153"/>
    </row>
    <row r="1325" spans="11:24" x14ac:dyDescent="0.2">
      <c r="K1325" s="152"/>
      <c r="L1325" s="152"/>
      <c r="M1325" s="152"/>
      <c r="N1325" s="152"/>
      <c r="O1325" s="152"/>
      <c r="P1325" s="152"/>
      <c r="Q1325" s="152"/>
      <c r="R1325" s="152"/>
      <c r="S1325" s="152"/>
      <c r="T1325" s="152"/>
      <c r="U1325" s="152"/>
      <c r="V1325" s="156"/>
      <c r="W1325" s="152"/>
      <c r="X1325" s="153"/>
    </row>
    <row r="1326" spans="11:24" x14ac:dyDescent="0.2">
      <c r="K1326" s="152"/>
      <c r="L1326" s="152"/>
      <c r="M1326" s="152"/>
      <c r="N1326" s="152"/>
      <c r="O1326" s="152"/>
      <c r="P1326" s="152"/>
      <c r="Q1326" s="152"/>
      <c r="R1326" s="152"/>
      <c r="S1326" s="152"/>
      <c r="T1326" s="152"/>
      <c r="U1326" s="152"/>
      <c r="V1326" s="156"/>
      <c r="W1326" s="152"/>
      <c r="X1326" s="153"/>
    </row>
    <row r="1327" spans="11:24" x14ac:dyDescent="0.2">
      <c r="K1327" s="152"/>
      <c r="L1327" s="152"/>
      <c r="M1327" s="152"/>
      <c r="N1327" s="152"/>
      <c r="O1327" s="152"/>
      <c r="P1327" s="152"/>
      <c r="Q1327" s="152"/>
      <c r="R1327" s="152"/>
      <c r="S1327" s="152"/>
      <c r="T1327" s="152"/>
      <c r="U1327" s="152"/>
      <c r="V1327" s="156"/>
      <c r="W1327" s="152"/>
      <c r="X1327" s="153"/>
    </row>
    <row r="1328" spans="11:24" x14ac:dyDescent="0.2">
      <c r="K1328" s="152"/>
      <c r="L1328" s="152"/>
      <c r="M1328" s="152"/>
      <c r="N1328" s="152"/>
      <c r="O1328" s="152"/>
      <c r="P1328" s="152"/>
      <c r="Q1328" s="152"/>
      <c r="R1328" s="152"/>
      <c r="S1328" s="152"/>
      <c r="T1328" s="152"/>
      <c r="U1328" s="152"/>
      <c r="V1328" s="156"/>
      <c r="W1328" s="152"/>
      <c r="X1328" s="153"/>
    </row>
    <row r="1329" spans="11:24" x14ac:dyDescent="0.2">
      <c r="K1329" s="152"/>
      <c r="L1329" s="152"/>
      <c r="M1329" s="152"/>
      <c r="N1329" s="152"/>
      <c r="O1329" s="152"/>
      <c r="P1329" s="152"/>
      <c r="Q1329" s="152"/>
      <c r="R1329" s="152"/>
      <c r="S1329" s="152"/>
      <c r="T1329" s="152"/>
      <c r="U1329" s="152"/>
      <c r="V1329" s="156"/>
      <c r="W1329" s="152"/>
      <c r="X1329" s="153"/>
    </row>
    <row r="1330" spans="11:24" x14ac:dyDescent="0.2">
      <c r="K1330" s="152"/>
      <c r="L1330" s="152"/>
      <c r="M1330" s="152"/>
      <c r="N1330" s="152"/>
      <c r="O1330" s="152"/>
      <c r="P1330" s="152"/>
      <c r="Q1330" s="152"/>
      <c r="R1330" s="152"/>
      <c r="S1330" s="152"/>
      <c r="T1330" s="152"/>
      <c r="U1330" s="152"/>
      <c r="V1330" s="156"/>
      <c r="W1330" s="152"/>
      <c r="X1330" s="153"/>
    </row>
    <row r="1331" spans="11:24" x14ac:dyDescent="0.2">
      <c r="K1331" s="152"/>
      <c r="L1331" s="152"/>
      <c r="M1331" s="152"/>
      <c r="N1331" s="152"/>
      <c r="O1331" s="152"/>
      <c r="P1331" s="152"/>
      <c r="Q1331" s="152"/>
      <c r="R1331" s="152"/>
      <c r="S1331" s="152"/>
      <c r="T1331" s="152"/>
      <c r="U1331" s="152"/>
      <c r="V1331" s="156"/>
      <c r="W1331" s="152"/>
      <c r="X1331" s="153"/>
    </row>
    <row r="1332" spans="11:24" x14ac:dyDescent="0.2">
      <c r="K1332" s="152"/>
      <c r="L1332" s="152"/>
      <c r="M1332" s="152"/>
      <c r="N1332" s="152"/>
      <c r="O1332" s="152"/>
      <c r="P1332" s="152"/>
      <c r="Q1332" s="152"/>
      <c r="R1332" s="152"/>
      <c r="S1332" s="152"/>
      <c r="T1332" s="152"/>
      <c r="U1332" s="152"/>
      <c r="V1332" s="156"/>
      <c r="W1332" s="152"/>
      <c r="X1332" s="153"/>
    </row>
    <row r="1333" spans="11:24" x14ac:dyDescent="0.2">
      <c r="K1333" s="152"/>
      <c r="L1333" s="152"/>
      <c r="M1333" s="152"/>
      <c r="N1333" s="152"/>
      <c r="O1333" s="152"/>
      <c r="P1333" s="152"/>
      <c r="Q1333" s="152"/>
      <c r="R1333" s="152"/>
      <c r="S1333" s="152"/>
      <c r="T1333" s="152"/>
      <c r="U1333" s="152"/>
      <c r="V1333" s="156"/>
      <c r="W1333" s="152"/>
      <c r="X1333" s="153"/>
    </row>
    <row r="1334" spans="11:24" x14ac:dyDescent="0.2">
      <c r="K1334" s="152"/>
      <c r="L1334" s="152"/>
      <c r="M1334" s="152"/>
      <c r="N1334" s="152"/>
      <c r="O1334" s="152"/>
      <c r="P1334" s="152"/>
      <c r="Q1334" s="152"/>
      <c r="R1334" s="152"/>
      <c r="S1334" s="152"/>
      <c r="T1334" s="152"/>
      <c r="U1334" s="152"/>
      <c r="V1334" s="156"/>
      <c r="W1334" s="152"/>
      <c r="X1334" s="153"/>
    </row>
    <row r="1335" spans="11:24" x14ac:dyDescent="0.2">
      <c r="K1335" s="152"/>
      <c r="L1335" s="152"/>
      <c r="M1335" s="152"/>
      <c r="N1335" s="152"/>
      <c r="O1335" s="152"/>
      <c r="P1335" s="152"/>
      <c r="Q1335" s="152"/>
      <c r="R1335" s="152"/>
      <c r="S1335" s="152"/>
      <c r="T1335" s="152"/>
      <c r="U1335" s="152"/>
      <c r="V1335" s="156"/>
      <c r="W1335" s="152"/>
      <c r="X1335" s="153"/>
    </row>
    <row r="1336" spans="11:24" x14ac:dyDescent="0.2">
      <c r="K1336" s="152"/>
      <c r="L1336" s="152"/>
      <c r="M1336" s="152"/>
      <c r="N1336" s="152"/>
      <c r="O1336" s="152"/>
      <c r="P1336" s="152"/>
      <c r="Q1336" s="152"/>
      <c r="R1336" s="152"/>
      <c r="S1336" s="152"/>
      <c r="T1336" s="152"/>
      <c r="U1336" s="152"/>
      <c r="V1336" s="156"/>
      <c r="W1336" s="152"/>
      <c r="X1336" s="153"/>
    </row>
    <row r="1337" spans="11:24" x14ac:dyDescent="0.2">
      <c r="K1337" s="152"/>
      <c r="L1337" s="152"/>
      <c r="M1337" s="152"/>
      <c r="N1337" s="152"/>
      <c r="O1337" s="152"/>
      <c r="P1337" s="152"/>
      <c r="Q1337" s="152"/>
      <c r="R1337" s="152"/>
      <c r="S1337" s="152"/>
      <c r="T1337" s="152"/>
      <c r="U1337" s="152"/>
      <c r="V1337" s="156"/>
      <c r="W1337" s="152"/>
      <c r="X1337" s="153"/>
    </row>
    <row r="1338" spans="11:24" x14ac:dyDescent="0.2">
      <c r="K1338" s="152"/>
      <c r="L1338" s="152"/>
      <c r="M1338" s="152"/>
      <c r="N1338" s="152"/>
      <c r="O1338" s="152"/>
      <c r="P1338" s="152"/>
      <c r="Q1338" s="152"/>
      <c r="R1338" s="152"/>
      <c r="S1338" s="152"/>
      <c r="T1338" s="152"/>
      <c r="U1338" s="152"/>
      <c r="V1338" s="156"/>
      <c r="W1338" s="152"/>
      <c r="X1338" s="153"/>
    </row>
    <row r="1339" spans="11:24" x14ac:dyDescent="0.2">
      <c r="K1339" s="152"/>
      <c r="L1339" s="152"/>
      <c r="M1339" s="152"/>
      <c r="N1339" s="152"/>
      <c r="O1339" s="152"/>
      <c r="P1339" s="152"/>
      <c r="Q1339" s="152"/>
      <c r="R1339" s="152"/>
      <c r="S1339" s="152"/>
      <c r="T1339" s="152"/>
      <c r="U1339" s="152"/>
      <c r="V1339" s="156"/>
      <c r="W1339" s="152"/>
      <c r="X1339" s="153"/>
    </row>
    <row r="1340" spans="11:24" x14ac:dyDescent="0.2">
      <c r="K1340" s="152"/>
      <c r="L1340" s="152"/>
      <c r="M1340" s="152"/>
      <c r="N1340" s="152"/>
      <c r="O1340" s="152"/>
      <c r="P1340" s="152"/>
      <c r="Q1340" s="152"/>
      <c r="R1340" s="152"/>
      <c r="S1340" s="152"/>
      <c r="T1340" s="152"/>
      <c r="U1340" s="152"/>
      <c r="V1340" s="156"/>
      <c r="W1340" s="152"/>
      <c r="X1340" s="153"/>
    </row>
    <row r="1341" spans="11:24" x14ac:dyDescent="0.2">
      <c r="K1341" s="152"/>
      <c r="L1341" s="152"/>
      <c r="M1341" s="152"/>
      <c r="N1341" s="152"/>
      <c r="O1341" s="152"/>
      <c r="P1341" s="152"/>
      <c r="Q1341" s="152"/>
      <c r="R1341" s="152"/>
      <c r="S1341" s="152"/>
      <c r="T1341" s="152"/>
      <c r="U1341" s="152"/>
      <c r="V1341" s="156"/>
      <c r="W1341" s="152"/>
      <c r="X1341" s="153"/>
    </row>
    <row r="1342" spans="11:24" x14ac:dyDescent="0.2">
      <c r="K1342" s="152"/>
      <c r="L1342" s="152"/>
      <c r="M1342" s="152"/>
      <c r="N1342" s="152"/>
      <c r="O1342" s="152"/>
      <c r="P1342" s="152"/>
      <c r="Q1342" s="152"/>
      <c r="R1342" s="152"/>
      <c r="S1342" s="152"/>
      <c r="T1342" s="152"/>
      <c r="U1342" s="152"/>
      <c r="V1342" s="156"/>
      <c r="W1342" s="152"/>
      <c r="X1342" s="153"/>
    </row>
    <row r="1343" spans="11:24" x14ac:dyDescent="0.2">
      <c r="K1343" s="152"/>
      <c r="L1343" s="152"/>
      <c r="M1343" s="152"/>
      <c r="N1343" s="152"/>
      <c r="O1343" s="152"/>
      <c r="P1343" s="152"/>
      <c r="Q1343" s="152"/>
      <c r="R1343" s="152"/>
      <c r="S1343" s="152"/>
      <c r="T1343" s="152"/>
      <c r="U1343" s="152"/>
      <c r="V1343" s="156"/>
      <c r="W1343" s="152"/>
      <c r="X1343" s="153"/>
    </row>
    <row r="1344" spans="11:24" x14ac:dyDescent="0.2">
      <c r="K1344" s="152"/>
      <c r="L1344" s="152"/>
      <c r="M1344" s="152"/>
      <c r="N1344" s="152"/>
      <c r="O1344" s="152"/>
      <c r="P1344" s="152"/>
      <c r="Q1344" s="152"/>
      <c r="R1344" s="152"/>
      <c r="S1344" s="152"/>
      <c r="T1344" s="152"/>
      <c r="U1344" s="152"/>
      <c r="V1344" s="156"/>
      <c r="W1344" s="152"/>
      <c r="X1344" s="153"/>
    </row>
    <row r="1345" spans="11:24" x14ac:dyDescent="0.2">
      <c r="K1345" s="152"/>
      <c r="L1345" s="152"/>
      <c r="M1345" s="152"/>
      <c r="N1345" s="152"/>
      <c r="O1345" s="152"/>
      <c r="P1345" s="152"/>
      <c r="Q1345" s="152"/>
      <c r="R1345" s="152"/>
      <c r="S1345" s="152"/>
      <c r="T1345" s="152"/>
      <c r="U1345" s="152"/>
      <c r="V1345" s="156"/>
      <c r="W1345" s="152"/>
      <c r="X1345" s="153"/>
    </row>
    <row r="1346" spans="11:24" x14ac:dyDescent="0.2">
      <c r="K1346" s="152"/>
      <c r="L1346" s="152"/>
      <c r="M1346" s="152"/>
      <c r="N1346" s="152"/>
      <c r="O1346" s="152"/>
      <c r="P1346" s="152"/>
      <c r="Q1346" s="152"/>
      <c r="R1346" s="152"/>
      <c r="S1346" s="152"/>
      <c r="T1346" s="152"/>
      <c r="U1346" s="152"/>
      <c r="V1346" s="156"/>
      <c r="W1346" s="152"/>
      <c r="X1346" s="153"/>
    </row>
    <row r="1347" spans="11:24" x14ac:dyDescent="0.2">
      <c r="K1347" s="152"/>
      <c r="L1347" s="152"/>
      <c r="M1347" s="152"/>
      <c r="N1347" s="152"/>
      <c r="O1347" s="152"/>
      <c r="P1347" s="152"/>
      <c r="Q1347" s="152"/>
      <c r="R1347" s="152"/>
      <c r="S1347" s="152"/>
      <c r="T1347" s="152"/>
      <c r="U1347" s="152"/>
      <c r="V1347" s="156"/>
      <c r="W1347" s="152"/>
      <c r="X1347" s="153"/>
    </row>
    <row r="1348" spans="11:24" x14ac:dyDescent="0.2">
      <c r="K1348" s="152"/>
      <c r="L1348" s="152"/>
      <c r="M1348" s="152"/>
      <c r="N1348" s="152"/>
      <c r="O1348" s="152"/>
      <c r="P1348" s="152"/>
      <c r="Q1348" s="152"/>
      <c r="R1348" s="152"/>
      <c r="S1348" s="152"/>
      <c r="T1348" s="152"/>
      <c r="U1348" s="152"/>
      <c r="V1348" s="156"/>
      <c r="W1348" s="152"/>
      <c r="X1348" s="153"/>
    </row>
    <row r="1349" spans="11:24" x14ac:dyDescent="0.2">
      <c r="K1349" s="152"/>
      <c r="L1349" s="152"/>
      <c r="M1349" s="152"/>
      <c r="N1349" s="152"/>
      <c r="O1349" s="152"/>
      <c r="P1349" s="152"/>
      <c r="Q1349" s="152"/>
      <c r="R1349" s="152"/>
      <c r="S1349" s="152"/>
      <c r="T1349" s="152"/>
      <c r="U1349" s="152"/>
      <c r="V1349" s="156"/>
      <c r="W1349" s="152"/>
      <c r="X1349" s="153"/>
    </row>
    <row r="1350" spans="11:24" x14ac:dyDescent="0.2">
      <c r="K1350" s="152"/>
      <c r="L1350" s="152"/>
      <c r="M1350" s="152"/>
      <c r="N1350" s="152"/>
      <c r="O1350" s="152"/>
      <c r="P1350" s="152"/>
      <c r="Q1350" s="152"/>
      <c r="R1350" s="152"/>
      <c r="S1350" s="152"/>
      <c r="T1350" s="152"/>
      <c r="U1350" s="152"/>
      <c r="V1350" s="156"/>
      <c r="W1350" s="152"/>
      <c r="X1350" s="153"/>
    </row>
    <row r="1351" spans="11:24" x14ac:dyDescent="0.2">
      <c r="K1351" s="152"/>
      <c r="L1351" s="152"/>
      <c r="M1351" s="152"/>
      <c r="N1351" s="152"/>
      <c r="O1351" s="152"/>
      <c r="P1351" s="152"/>
      <c r="Q1351" s="152"/>
      <c r="R1351" s="152"/>
      <c r="S1351" s="152"/>
      <c r="T1351" s="152"/>
      <c r="U1351" s="152"/>
      <c r="V1351" s="156"/>
      <c r="W1351" s="152"/>
      <c r="X1351" s="153"/>
    </row>
    <row r="1352" spans="11:24" x14ac:dyDescent="0.2">
      <c r="K1352" s="152"/>
      <c r="L1352" s="152"/>
      <c r="M1352" s="152"/>
      <c r="N1352" s="152"/>
      <c r="O1352" s="152"/>
      <c r="P1352" s="152"/>
      <c r="Q1352" s="152"/>
      <c r="R1352" s="152"/>
      <c r="S1352" s="152"/>
      <c r="T1352" s="152"/>
      <c r="U1352" s="152"/>
      <c r="V1352" s="156"/>
      <c r="W1352" s="152"/>
      <c r="X1352" s="153"/>
    </row>
    <row r="1353" spans="11:24" x14ac:dyDescent="0.2">
      <c r="K1353" s="152"/>
      <c r="L1353" s="152"/>
      <c r="M1353" s="152"/>
      <c r="N1353" s="152"/>
      <c r="O1353" s="152"/>
      <c r="P1353" s="152"/>
      <c r="Q1353" s="152"/>
      <c r="R1353" s="152"/>
      <c r="S1353" s="152"/>
      <c r="T1353" s="152"/>
      <c r="U1353" s="152"/>
      <c r="V1353" s="156"/>
      <c r="W1353" s="152"/>
      <c r="X1353" s="153"/>
    </row>
    <row r="1354" spans="11:24" x14ac:dyDescent="0.2">
      <c r="K1354" s="152"/>
      <c r="L1354" s="152"/>
      <c r="M1354" s="152"/>
      <c r="N1354" s="152"/>
      <c r="O1354" s="152"/>
      <c r="P1354" s="152"/>
      <c r="Q1354" s="152"/>
      <c r="R1354" s="152"/>
      <c r="S1354" s="152"/>
      <c r="T1354" s="152"/>
      <c r="U1354" s="152"/>
      <c r="V1354" s="156"/>
      <c r="W1354" s="152"/>
      <c r="X1354" s="153"/>
    </row>
    <row r="1355" spans="11:24" x14ac:dyDescent="0.2">
      <c r="K1355" s="152"/>
      <c r="L1355" s="152"/>
      <c r="M1355" s="152"/>
      <c r="N1355" s="152"/>
      <c r="O1355" s="152"/>
      <c r="P1355" s="152"/>
      <c r="Q1355" s="152"/>
      <c r="R1355" s="152"/>
      <c r="S1355" s="152"/>
      <c r="T1355" s="152"/>
      <c r="U1355" s="152"/>
      <c r="V1355" s="156"/>
      <c r="W1355" s="152"/>
      <c r="X1355" s="153"/>
    </row>
    <row r="1356" spans="11:24" x14ac:dyDescent="0.2">
      <c r="K1356" s="152"/>
      <c r="L1356" s="152"/>
      <c r="M1356" s="152"/>
      <c r="N1356" s="152"/>
      <c r="O1356" s="152"/>
      <c r="P1356" s="152"/>
      <c r="Q1356" s="152"/>
      <c r="R1356" s="152"/>
      <c r="S1356" s="152"/>
      <c r="T1356" s="152"/>
      <c r="U1356" s="152"/>
      <c r="V1356" s="156"/>
      <c r="W1356" s="152"/>
      <c r="X1356" s="153"/>
    </row>
    <row r="1357" spans="11:24" x14ac:dyDescent="0.2">
      <c r="K1357" s="152"/>
      <c r="L1357" s="152"/>
      <c r="M1357" s="152"/>
      <c r="N1357" s="152"/>
      <c r="O1357" s="152"/>
      <c r="P1357" s="152"/>
      <c r="Q1357" s="152"/>
      <c r="R1357" s="152"/>
      <c r="S1357" s="152"/>
      <c r="T1357" s="152"/>
      <c r="U1357" s="152"/>
      <c r="V1357" s="156"/>
      <c r="W1357" s="152"/>
      <c r="X1357" s="153"/>
    </row>
    <row r="1358" spans="11:24" x14ac:dyDescent="0.2">
      <c r="K1358" s="152"/>
      <c r="L1358" s="152"/>
      <c r="M1358" s="152"/>
      <c r="N1358" s="152"/>
      <c r="O1358" s="152"/>
      <c r="P1358" s="152"/>
      <c r="Q1358" s="152"/>
      <c r="R1358" s="152"/>
      <c r="S1358" s="152"/>
      <c r="T1358" s="152"/>
      <c r="U1358" s="152"/>
      <c r="V1358" s="156"/>
      <c r="W1358" s="152"/>
      <c r="X1358" s="153"/>
    </row>
    <row r="1359" spans="11:24" x14ac:dyDescent="0.2">
      <c r="K1359" s="152"/>
      <c r="L1359" s="152"/>
      <c r="M1359" s="152"/>
      <c r="N1359" s="152"/>
      <c r="O1359" s="152"/>
      <c r="P1359" s="152"/>
      <c r="Q1359" s="152"/>
      <c r="R1359" s="152"/>
      <c r="S1359" s="152"/>
      <c r="T1359" s="152"/>
      <c r="U1359" s="152"/>
      <c r="V1359" s="156"/>
      <c r="W1359" s="152"/>
      <c r="X1359" s="153"/>
    </row>
    <row r="1360" spans="11:24" x14ac:dyDescent="0.2">
      <c r="K1360" s="152"/>
      <c r="L1360" s="152"/>
      <c r="M1360" s="152"/>
      <c r="N1360" s="152"/>
      <c r="O1360" s="152"/>
      <c r="P1360" s="152"/>
      <c r="Q1360" s="152"/>
      <c r="R1360" s="152"/>
      <c r="S1360" s="152"/>
      <c r="T1360" s="152"/>
      <c r="U1360" s="152"/>
      <c r="V1360" s="156"/>
      <c r="W1360" s="152"/>
      <c r="X1360" s="153"/>
    </row>
    <row r="1361" spans="11:24" x14ac:dyDescent="0.2">
      <c r="K1361" s="152"/>
      <c r="L1361" s="152"/>
      <c r="M1361" s="152"/>
      <c r="N1361" s="152"/>
      <c r="O1361" s="152"/>
      <c r="P1361" s="152"/>
      <c r="Q1361" s="152"/>
      <c r="R1361" s="152"/>
      <c r="S1361" s="152"/>
      <c r="T1361" s="152"/>
      <c r="U1361" s="152"/>
      <c r="V1361" s="156"/>
      <c r="W1361" s="152"/>
      <c r="X1361" s="153"/>
    </row>
    <row r="1362" spans="11:24" x14ac:dyDescent="0.2">
      <c r="K1362" s="152"/>
      <c r="L1362" s="152"/>
      <c r="M1362" s="152"/>
      <c r="N1362" s="152"/>
      <c r="O1362" s="152"/>
      <c r="P1362" s="152"/>
      <c r="Q1362" s="152"/>
      <c r="R1362" s="152"/>
      <c r="S1362" s="152"/>
      <c r="T1362" s="152"/>
      <c r="U1362" s="152"/>
      <c r="V1362" s="156"/>
      <c r="W1362" s="152"/>
      <c r="X1362" s="153"/>
    </row>
    <row r="1363" spans="11:24" x14ac:dyDescent="0.2">
      <c r="K1363" s="152"/>
      <c r="L1363" s="152"/>
      <c r="M1363" s="152"/>
      <c r="N1363" s="152"/>
      <c r="O1363" s="152"/>
      <c r="P1363" s="152"/>
      <c r="Q1363" s="152"/>
      <c r="R1363" s="152"/>
      <c r="S1363" s="152"/>
      <c r="T1363" s="152"/>
      <c r="U1363" s="152"/>
      <c r="V1363" s="156"/>
      <c r="W1363" s="152"/>
      <c r="X1363" s="153"/>
    </row>
    <row r="1364" spans="11:24" x14ac:dyDescent="0.2">
      <c r="K1364" s="152"/>
      <c r="L1364" s="152"/>
      <c r="M1364" s="152"/>
      <c r="N1364" s="152"/>
      <c r="O1364" s="152"/>
      <c r="P1364" s="152"/>
      <c r="Q1364" s="152"/>
      <c r="R1364" s="152"/>
      <c r="S1364" s="152"/>
      <c r="T1364" s="152"/>
      <c r="U1364" s="152"/>
      <c r="V1364" s="156"/>
      <c r="W1364" s="152"/>
      <c r="X1364" s="153"/>
    </row>
    <row r="1365" spans="11:24" x14ac:dyDescent="0.2">
      <c r="K1365" s="152"/>
      <c r="L1365" s="152"/>
      <c r="M1365" s="152"/>
      <c r="N1365" s="152"/>
      <c r="O1365" s="152"/>
      <c r="P1365" s="152"/>
      <c r="Q1365" s="152"/>
      <c r="R1365" s="152"/>
      <c r="S1365" s="152"/>
      <c r="T1365" s="152"/>
      <c r="U1365" s="152"/>
      <c r="V1365" s="156"/>
      <c r="W1365" s="152"/>
      <c r="X1365" s="153"/>
    </row>
    <row r="1366" spans="11:24" x14ac:dyDescent="0.2">
      <c r="K1366" s="152"/>
      <c r="L1366" s="152"/>
      <c r="M1366" s="152"/>
      <c r="N1366" s="152"/>
      <c r="O1366" s="152"/>
      <c r="P1366" s="152"/>
      <c r="Q1366" s="152"/>
      <c r="R1366" s="152"/>
      <c r="S1366" s="152"/>
      <c r="T1366" s="152"/>
      <c r="U1366" s="152"/>
      <c r="V1366" s="156"/>
      <c r="W1366" s="152"/>
      <c r="X1366" s="153"/>
    </row>
    <row r="1367" spans="11:24" x14ac:dyDescent="0.2">
      <c r="K1367" s="152"/>
      <c r="L1367" s="152"/>
      <c r="M1367" s="152"/>
      <c r="N1367" s="152"/>
      <c r="O1367" s="152"/>
      <c r="P1367" s="152"/>
      <c r="Q1367" s="152"/>
      <c r="R1367" s="152"/>
      <c r="S1367" s="152"/>
      <c r="T1367" s="152"/>
      <c r="U1367" s="152"/>
      <c r="V1367" s="156"/>
      <c r="W1367" s="152"/>
      <c r="X1367" s="153"/>
    </row>
    <row r="1368" spans="11:24" x14ac:dyDescent="0.2">
      <c r="K1368" s="152"/>
      <c r="L1368" s="152"/>
      <c r="M1368" s="152"/>
      <c r="N1368" s="152"/>
      <c r="O1368" s="152"/>
      <c r="P1368" s="152"/>
      <c r="Q1368" s="152"/>
      <c r="R1368" s="152"/>
      <c r="S1368" s="152"/>
      <c r="T1368" s="152"/>
      <c r="U1368" s="152"/>
      <c r="V1368" s="156"/>
      <c r="W1368" s="152"/>
      <c r="X1368" s="153"/>
    </row>
    <row r="1369" spans="11:24" x14ac:dyDescent="0.2">
      <c r="K1369" s="152"/>
      <c r="L1369" s="152"/>
      <c r="M1369" s="152"/>
      <c r="N1369" s="152"/>
      <c r="O1369" s="152"/>
      <c r="P1369" s="152"/>
      <c r="Q1369" s="152"/>
      <c r="R1369" s="152"/>
      <c r="S1369" s="152"/>
      <c r="T1369" s="152"/>
      <c r="U1369" s="152"/>
      <c r="V1369" s="156"/>
      <c r="W1369" s="152"/>
      <c r="X1369" s="153"/>
    </row>
    <row r="1370" spans="11:24" x14ac:dyDescent="0.2">
      <c r="K1370" s="152"/>
      <c r="L1370" s="152"/>
      <c r="M1370" s="152"/>
      <c r="N1370" s="152"/>
      <c r="O1370" s="152"/>
      <c r="P1370" s="152"/>
      <c r="Q1370" s="152"/>
      <c r="R1370" s="152"/>
      <c r="S1370" s="152"/>
      <c r="T1370" s="152"/>
      <c r="U1370" s="152"/>
      <c r="V1370" s="156"/>
      <c r="W1370" s="152"/>
      <c r="X1370" s="153"/>
    </row>
    <row r="1371" spans="11:24" x14ac:dyDescent="0.2">
      <c r="K1371" s="152"/>
      <c r="L1371" s="152"/>
      <c r="M1371" s="152"/>
      <c r="N1371" s="152"/>
      <c r="O1371" s="152"/>
      <c r="P1371" s="152"/>
      <c r="Q1371" s="152"/>
      <c r="R1371" s="152"/>
      <c r="S1371" s="152"/>
      <c r="T1371" s="152"/>
      <c r="U1371" s="152"/>
      <c r="V1371" s="156"/>
      <c r="W1371" s="152"/>
      <c r="X1371" s="153"/>
    </row>
    <row r="1372" spans="11:24" x14ac:dyDescent="0.2">
      <c r="K1372" s="152"/>
      <c r="L1372" s="152"/>
      <c r="M1372" s="152"/>
      <c r="N1372" s="152"/>
      <c r="O1372" s="152"/>
      <c r="P1372" s="152"/>
      <c r="Q1372" s="152"/>
      <c r="R1372" s="152"/>
      <c r="S1372" s="152"/>
      <c r="T1372" s="152"/>
      <c r="U1372" s="152"/>
      <c r="V1372" s="156"/>
      <c r="W1372" s="152"/>
      <c r="X1372" s="153"/>
    </row>
    <row r="1373" spans="11:24" x14ac:dyDescent="0.2">
      <c r="K1373" s="152"/>
      <c r="L1373" s="152"/>
      <c r="M1373" s="152"/>
      <c r="N1373" s="152"/>
      <c r="O1373" s="152"/>
      <c r="P1373" s="152"/>
      <c r="Q1373" s="152"/>
      <c r="R1373" s="152"/>
      <c r="S1373" s="152"/>
      <c r="T1373" s="152"/>
      <c r="U1373" s="152"/>
      <c r="V1373" s="156"/>
      <c r="W1373" s="152"/>
      <c r="X1373" s="153"/>
    </row>
    <row r="1374" spans="11:24" x14ac:dyDescent="0.2">
      <c r="K1374" s="152"/>
      <c r="L1374" s="152"/>
      <c r="M1374" s="152"/>
      <c r="N1374" s="152"/>
      <c r="O1374" s="152"/>
      <c r="P1374" s="152"/>
      <c r="Q1374" s="152"/>
      <c r="R1374" s="152"/>
      <c r="S1374" s="152"/>
      <c r="T1374" s="152"/>
      <c r="U1374" s="152"/>
      <c r="V1374" s="156"/>
      <c r="W1374" s="152"/>
      <c r="X1374" s="153"/>
    </row>
    <row r="1375" spans="11:24" x14ac:dyDescent="0.2">
      <c r="K1375" s="152"/>
      <c r="L1375" s="152"/>
      <c r="M1375" s="152"/>
      <c r="N1375" s="152"/>
      <c r="O1375" s="152"/>
      <c r="P1375" s="152"/>
      <c r="Q1375" s="152"/>
      <c r="R1375" s="152"/>
      <c r="S1375" s="152"/>
      <c r="T1375" s="152"/>
      <c r="U1375" s="152"/>
      <c r="V1375" s="156"/>
      <c r="W1375" s="152"/>
      <c r="X1375" s="153"/>
    </row>
    <row r="1376" spans="11:24" x14ac:dyDescent="0.2">
      <c r="K1376" s="152"/>
      <c r="L1376" s="152"/>
      <c r="M1376" s="152"/>
      <c r="N1376" s="152"/>
      <c r="O1376" s="152"/>
      <c r="P1376" s="152"/>
      <c r="Q1376" s="152"/>
      <c r="R1376" s="152"/>
      <c r="S1376" s="152"/>
      <c r="T1376" s="152"/>
      <c r="U1376" s="152"/>
      <c r="V1376" s="156"/>
      <c r="W1376" s="152"/>
      <c r="X1376" s="153"/>
    </row>
    <row r="1377" spans="11:24" x14ac:dyDescent="0.2">
      <c r="K1377" s="152"/>
      <c r="L1377" s="152"/>
      <c r="M1377" s="152"/>
      <c r="N1377" s="152"/>
      <c r="O1377" s="152"/>
      <c r="P1377" s="152"/>
      <c r="Q1377" s="152"/>
      <c r="R1377" s="152"/>
      <c r="S1377" s="152"/>
      <c r="T1377" s="152"/>
      <c r="U1377" s="152"/>
      <c r="V1377" s="156"/>
      <c r="W1377" s="152"/>
      <c r="X1377" s="153"/>
    </row>
    <row r="1378" spans="11:24" x14ac:dyDescent="0.2">
      <c r="K1378" s="152"/>
      <c r="L1378" s="152"/>
      <c r="M1378" s="152"/>
      <c r="N1378" s="152"/>
      <c r="O1378" s="152"/>
      <c r="P1378" s="152"/>
      <c r="Q1378" s="152"/>
      <c r="R1378" s="152"/>
      <c r="S1378" s="152"/>
      <c r="T1378" s="152"/>
      <c r="U1378" s="152"/>
      <c r="V1378" s="156"/>
      <c r="W1378" s="152"/>
      <c r="X1378" s="153"/>
    </row>
    <row r="1379" spans="11:24" x14ac:dyDescent="0.2">
      <c r="K1379" s="152"/>
      <c r="L1379" s="152"/>
      <c r="M1379" s="152"/>
      <c r="N1379" s="152"/>
      <c r="O1379" s="152"/>
      <c r="P1379" s="152"/>
      <c r="Q1379" s="152"/>
      <c r="R1379" s="152"/>
      <c r="S1379" s="152"/>
      <c r="T1379" s="152"/>
      <c r="U1379" s="152"/>
      <c r="V1379" s="156"/>
      <c r="W1379" s="152"/>
      <c r="X1379" s="153"/>
    </row>
    <row r="1380" spans="11:24" x14ac:dyDescent="0.2">
      <c r="K1380" s="152"/>
      <c r="L1380" s="152"/>
      <c r="M1380" s="152"/>
      <c r="N1380" s="152"/>
      <c r="O1380" s="152"/>
      <c r="P1380" s="152"/>
      <c r="Q1380" s="152"/>
      <c r="R1380" s="152"/>
      <c r="S1380" s="152"/>
      <c r="T1380" s="152"/>
      <c r="U1380" s="152"/>
      <c r="V1380" s="156"/>
      <c r="W1380" s="152"/>
      <c r="X1380" s="153"/>
    </row>
    <row r="1381" spans="11:24" x14ac:dyDescent="0.2">
      <c r="K1381" s="152"/>
      <c r="L1381" s="152"/>
      <c r="M1381" s="152"/>
      <c r="N1381" s="152"/>
      <c r="O1381" s="152"/>
      <c r="P1381" s="152"/>
      <c r="Q1381" s="152"/>
      <c r="R1381" s="152"/>
      <c r="S1381" s="152"/>
      <c r="T1381" s="152"/>
      <c r="U1381" s="152"/>
      <c r="V1381" s="156"/>
      <c r="W1381" s="152"/>
      <c r="X1381" s="153"/>
    </row>
    <row r="1382" spans="11:24" x14ac:dyDescent="0.2">
      <c r="K1382" s="152"/>
      <c r="L1382" s="152"/>
      <c r="M1382" s="152"/>
      <c r="N1382" s="152"/>
      <c r="O1382" s="152"/>
      <c r="P1382" s="152"/>
      <c r="Q1382" s="152"/>
      <c r="R1382" s="152"/>
      <c r="S1382" s="152"/>
      <c r="T1382" s="152"/>
      <c r="U1382" s="152"/>
      <c r="V1382" s="156"/>
      <c r="W1382" s="152"/>
      <c r="X1382" s="153"/>
    </row>
    <row r="1383" spans="11:24" x14ac:dyDescent="0.2">
      <c r="K1383" s="152"/>
      <c r="L1383" s="152"/>
      <c r="M1383" s="152"/>
      <c r="N1383" s="152"/>
      <c r="O1383" s="152"/>
      <c r="P1383" s="152"/>
      <c r="Q1383" s="152"/>
      <c r="R1383" s="152"/>
      <c r="S1383" s="152"/>
      <c r="T1383" s="152"/>
      <c r="U1383" s="152"/>
      <c r="V1383" s="156"/>
      <c r="W1383" s="152"/>
      <c r="X1383" s="153"/>
    </row>
    <row r="1384" spans="11:24" x14ac:dyDescent="0.2">
      <c r="K1384" s="152"/>
      <c r="L1384" s="152"/>
      <c r="M1384" s="152"/>
      <c r="N1384" s="152"/>
      <c r="O1384" s="152"/>
      <c r="P1384" s="152"/>
      <c r="Q1384" s="152"/>
      <c r="R1384" s="152"/>
      <c r="S1384" s="152"/>
      <c r="T1384" s="152"/>
      <c r="U1384" s="152"/>
      <c r="V1384" s="156"/>
      <c r="W1384" s="152"/>
      <c r="X1384" s="153"/>
    </row>
    <row r="1385" spans="11:24" x14ac:dyDescent="0.2">
      <c r="K1385" s="152"/>
      <c r="L1385" s="152"/>
      <c r="M1385" s="152"/>
      <c r="N1385" s="152"/>
      <c r="O1385" s="152"/>
      <c r="P1385" s="152"/>
      <c r="Q1385" s="152"/>
      <c r="R1385" s="152"/>
      <c r="S1385" s="152"/>
      <c r="T1385" s="152"/>
      <c r="U1385" s="152"/>
      <c r="V1385" s="156"/>
      <c r="W1385" s="152"/>
      <c r="X1385" s="153"/>
    </row>
    <row r="1386" spans="11:24" x14ac:dyDescent="0.2">
      <c r="K1386" s="152"/>
      <c r="L1386" s="152"/>
      <c r="M1386" s="152"/>
      <c r="N1386" s="152"/>
      <c r="O1386" s="152"/>
      <c r="P1386" s="152"/>
      <c r="Q1386" s="152"/>
      <c r="R1386" s="152"/>
      <c r="S1386" s="152"/>
      <c r="T1386" s="152"/>
      <c r="U1386" s="152"/>
      <c r="V1386" s="156"/>
      <c r="W1386" s="152"/>
      <c r="X1386" s="153"/>
    </row>
    <row r="1387" spans="11:24" x14ac:dyDescent="0.2">
      <c r="K1387" s="152"/>
      <c r="L1387" s="152"/>
      <c r="M1387" s="152"/>
      <c r="N1387" s="152"/>
      <c r="O1387" s="152"/>
      <c r="P1387" s="152"/>
      <c r="Q1387" s="152"/>
      <c r="R1387" s="152"/>
      <c r="S1387" s="152"/>
      <c r="T1387" s="152"/>
      <c r="U1387" s="152"/>
      <c r="V1387" s="156"/>
      <c r="W1387" s="152"/>
      <c r="X1387" s="153"/>
    </row>
    <row r="1388" spans="11:24" x14ac:dyDescent="0.2">
      <c r="K1388" s="152"/>
      <c r="L1388" s="152"/>
      <c r="M1388" s="152"/>
      <c r="N1388" s="152"/>
      <c r="O1388" s="152"/>
      <c r="P1388" s="152"/>
      <c r="Q1388" s="152"/>
      <c r="R1388" s="152"/>
      <c r="S1388" s="152"/>
      <c r="T1388" s="152"/>
      <c r="U1388" s="152"/>
      <c r="V1388" s="156"/>
      <c r="W1388" s="152"/>
      <c r="X1388" s="153"/>
    </row>
    <row r="1389" spans="11:24" x14ac:dyDescent="0.2">
      <c r="K1389" s="152"/>
      <c r="L1389" s="152"/>
      <c r="M1389" s="152"/>
      <c r="N1389" s="152"/>
      <c r="O1389" s="152"/>
      <c r="P1389" s="152"/>
      <c r="Q1389" s="152"/>
      <c r="R1389" s="152"/>
      <c r="S1389" s="152"/>
      <c r="T1389" s="152"/>
      <c r="U1389" s="152"/>
      <c r="V1389" s="156"/>
      <c r="W1389" s="152"/>
      <c r="X1389" s="153"/>
    </row>
    <row r="1390" spans="11:24" x14ac:dyDescent="0.2">
      <c r="K1390" s="152"/>
      <c r="L1390" s="152"/>
      <c r="M1390" s="152"/>
      <c r="N1390" s="152"/>
      <c r="O1390" s="152"/>
      <c r="P1390" s="152"/>
      <c r="Q1390" s="152"/>
      <c r="R1390" s="152"/>
      <c r="S1390" s="152"/>
      <c r="T1390" s="152"/>
      <c r="U1390" s="152"/>
      <c r="V1390" s="156"/>
      <c r="W1390" s="152"/>
      <c r="X1390" s="153"/>
    </row>
    <row r="1391" spans="11:24" x14ac:dyDescent="0.2">
      <c r="K1391" s="152"/>
      <c r="L1391" s="152"/>
      <c r="M1391" s="152"/>
      <c r="N1391" s="152"/>
      <c r="O1391" s="152"/>
      <c r="P1391" s="152"/>
      <c r="Q1391" s="152"/>
      <c r="R1391" s="152"/>
      <c r="S1391" s="152"/>
      <c r="T1391" s="152"/>
      <c r="U1391" s="152"/>
      <c r="V1391" s="156"/>
      <c r="W1391" s="152"/>
      <c r="X1391" s="153"/>
    </row>
    <row r="1392" spans="11:24" x14ac:dyDescent="0.2">
      <c r="K1392" s="152"/>
      <c r="L1392" s="152"/>
      <c r="M1392" s="152"/>
      <c r="N1392" s="152"/>
      <c r="O1392" s="152"/>
      <c r="P1392" s="152"/>
      <c r="Q1392" s="152"/>
      <c r="R1392" s="152"/>
      <c r="S1392" s="152"/>
      <c r="T1392" s="152"/>
      <c r="U1392" s="152"/>
      <c r="V1392" s="156"/>
      <c r="W1392" s="152"/>
      <c r="X1392" s="153"/>
    </row>
    <row r="1393" spans="11:24" x14ac:dyDescent="0.2">
      <c r="K1393" s="152"/>
      <c r="L1393" s="152"/>
      <c r="M1393" s="152"/>
      <c r="N1393" s="152"/>
      <c r="O1393" s="152"/>
      <c r="P1393" s="152"/>
      <c r="Q1393" s="152"/>
      <c r="R1393" s="152"/>
      <c r="S1393" s="152"/>
      <c r="T1393" s="152"/>
      <c r="U1393" s="152"/>
      <c r="V1393" s="156"/>
      <c r="W1393" s="152"/>
      <c r="X1393" s="153"/>
    </row>
    <row r="1394" spans="11:24" x14ac:dyDescent="0.2">
      <c r="K1394" s="152"/>
      <c r="L1394" s="152"/>
      <c r="M1394" s="152"/>
      <c r="N1394" s="152"/>
      <c r="O1394" s="152"/>
      <c r="P1394" s="152"/>
      <c r="Q1394" s="152"/>
      <c r="R1394" s="152"/>
      <c r="S1394" s="152"/>
      <c r="T1394" s="152"/>
      <c r="U1394" s="152"/>
      <c r="V1394" s="156"/>
      <c r="W1394" s="152"/>
      <c r="X1394" s="153"/>
    </row>
    <row r="1395" spans="11:24" x14ac:dyDescent="0.2">
      <c r="K1395" s="152"/>
      <c r="L1395" s="152"/>
      <c r="M1395" s="152"/>
      <c r="N1395" s="152"/>
      <c r="O1395" s="152"/>
      <c r="P1395" s="152"/>
      <c r="Q1395" s="152"/>
      <c r="R1395" s="152"/>
      <c r="S1395" s="152"/>
      <c r="T1395" s="152"/>
      <c r="U1395" s="152"/>
      <c r="V1395" s="156"/>
      <c r="W1395" s="152"/>
      <c r="X1395" s="153"/>
    </row>
    <row r="1396" spans="11:24" x14ac:dyDescent="0.2">
      <c r="K1396" s="152"/>
      <c r="L1396" s="152"/>
      <c r="M1396" s="152"/>
      <c r="N1396" s="152"/>
      <c r="O1396" s="152"/>
      <c r="P1396" s="152"/>
      <c r="Q1396" s="152"/>
      <c r="R1396" s="152"/>
      <c r="S1396" s="152"/>
      <c r="T1396" s="152"/>
      <c r="U1396" s="152"/>
      <c r="V1396" s="156"/>
      <c r="W1396" s="152"/>
      <c r="X1396" s="153"/>
    </row>
    <row r="1397" spans="11:24" x14ac:dyDescent="0.2">
      <c r="K1397" s="152"/>
      <c r="L1397" s="152"/>
      <c r="M1397" s="152"/>
      <c r="N1397" s="152"/>
      <c r="O1397" s="152"/>
      <c r="P1397" s="152"/>
      <c r="Q1397" s="152"/>
      <c r="R1397" s="152"/>
      <c r="S1397" s="152"/>
      <c r="T1397" s="152"/>
      <c r="U1397" s="152"/>
      <c r="V1397" s="156"/>
      <c r="W1397" s="152"/>
      <c r="X1397" s="153"/>
    </row>
    <row r="1398" spans="11:24" x14ac:dyDescent="0.2">
      <c r="K1398" s="152"/>
      <c r="L1398" s="152"/>
      <c r="M1398" s="152"/>
      <c r="N1398" s="152"/>
      <c r="O1398" s="152"/>
      <c r="P1398" s="152"/>
      <c r="Q1398" s="152"/>
      <c r="R1398" s="152"/>
      <c r="S1398" s="152"/>
      <c r="T1398" s="152"/>
      <c r="U1398" s="152"/>
      <c r="V1398" s="156"/>
      <c r="W1398" s="152"/>
      <c r="X1398" s="153"/>
    </row>
    <row r="1399" spans="11:24" x14ac:dyDescent="0.2">
      <c r="K1399" s="152"/>
      <c r="L1399" s="152"/>
      <c r="M1399" s="152"/>
      <c r="N1399" s="152"/>
      <c r="O1399" s="152"/>
      <c r="P1399" s="152"/>
      <c r="Q1399" s="152"/>
      <c r="R1399" s="152"/>
      <c r="S1399" s="152"/>
      <c r="T1399" s="152"/>
      <c r="U1399" s="152"/>
      <c r="V1399" s="156"/>
      <c r="W1399" s="152"/>
      <c r="X1399" s="153"/>
    </row>
    <row r="1400" spans="11:24" x14ac:dyDescent="0.2">
      <c r="K1400" s="152"/>
      <c r="L1400" s="152"/>
      <c r="M1400" s="152"/>
      <c r="N1400" s="152"/>
      <c r="O1400" s="152"/>
      <c r="P1400" s="152"/>
      <c r="Q1400" s="152"/>
      <c r="R1400" s="152"/>
      <c r="S1400" s="152"/>
      <c r="T1400" s="152"/>
      <c r="U1400" s="152"/>
      <c r="V1400" s="156"/>
      <c r="W1400" s="152"/>
      <c r="X1400" s="153"/>
    </row>
    <row r="1401" spans="11:24" x14ac:dyDescent="0.2">
      <c r="K1401" s="152"/>
      <c r="L1401" s="152"/>
      <c r="M1401" s="152"/>
      <c r="N1401" s="152"/>
      <c r="O1401" s="152"/>
      <c r="P1401" s="152"/>
      <c r="Q1401" s="152"/>
      <c r="R1401" s="152"/>
      <c r="S1401" s="152"/>
      <c r="T1401" s="152"/>
      <c r="U1401" s="152"/>
      <c r="V1401" s="156"/>
      <c r="W1401" s="152"/>
      <c r="X1401" s="153"/>
    </row>
    <row r="1402" spans="11:24" x14ac:dyDescent="0.2">
      <c r="K1402" s="152"/>
      <c r="L1402" s="152"/>
      <c r="M1402" s="152"/>
      <c r="N1402" s="152"/>
      <c r="O1402" s="152"/>
      <c r="P1402" s="152"/>
      <c r="Q1402" s="152"/>
      <c r="R1402" s="152"/>
      <c r="S1402" s="152"/>
      <c r="T1402" s="152"/>
      <c r="U1402" s="152"/>
      <c r="V1402" s="156"/>
      <c r="W1402" s="152"/>
      <c r="X1402" s="153"/>
    </row>
    <row r="1403" spans="11:24" x14ac:dyDescent="0.2">
      <c r="K1403" s="152"/>
      <c r="L1403" s="152"/>
      <c r="M1403" s="152"/>
      <c r="N1403" s="152"/>
      <c r="O1403" s="152"/>
      <c r="P1403" s="152"/>
      <c r="Q1403" s="152"/>
      <c r="R1403" s="152"/>
      <c r="S1403" s="152"/>
      <c r="T1403" s="152"/>
      <c r="U1403" s="152"/>
      <c r="V1403" s="156"/>
      <c r="W1403" s="152"/>
      <c r="X1403" s="153"/>
    </row>
    <row r="1404" spans="11:24" x14ac:dyDescent="0.2">
      <c r="K1404" s="152"/>
      <c r="L1404" s="152"/>
      <c r="M1404" s="152"/>
      <c r="N1404" s="152"/>
      <c r="O1404" s="152"/>
      <c r="P1404" s="152"/>
      <c r="Q1404" s="152"/>
      <c r="R1404" s="152"/>
      <c r="S1404" s="152"/>
      <c r="T1404" s="152"/>
      <c r="U1404" s="152"/>
      <c r="V1404" s="156"/>
      <c r="W1404" s="152"/>
      <c r="X1404" s="153"/>
    </row>
    <row r="1405" spans="11:24" x14ac:dyDescent="0.2">
      <c r="K1405" s="152"/>
      <c r="L1405" s="152"/>
      <c r="M1405" s="152"/>
      <c r="N1405" s="152"/>
      <c r="O1405" s="152"/>
      <c r="P1405" s="152"/>
      <c r="Q1405" s="152"/>
      <c r="R1405" s="152"/>
      <c r="S1405" s="152"/>
      <c r="T1405" s="152"/>
      <c r="U1405" s="152"/>
      <c r="V1405" s="156"/>
      <c r="W1405" s="152"/>
      <c r="X1405" s="153"/>
    </row>
    <row r="1406" spans="11:24" x14ac:dyDescent="0.2">
      <c r="K1406" s="152"/>
      <c r="L1406" s="152"/>
      <c r="M1406" s="152"/>
      <c r="N1406" s="152"/>
      <c r="O1406" s="152"/>
      <c r="P1406" s="152"/>
      <c r="Q1406" s="152"/>
      <c r="R1406" s="152"/>
      <c r="S1406" s="152"/>
      <c r="T1406" s="152"/>
      <c r="U1406" s="152"/>
      <c r="V1406" s="156"/>
      <c r="W1406" s="152"/>
      <c r="X1406" s="153"/>
    </row>
    <row r="1407" spans="11:24" x14ac:dyDescent="0.2">
      <c r="K1407" s="152"/>
      <c r="L1407" s="152"/>
      <c r="M1407" s="152"/>
      <c r="N1407" s="152"/>
      <c r="O1407" s="152"/>
      <c r="P1407" s="152"/>
      <c r="Q1407" s="152"/>
      <c r="R1407" s="152"/>
      <c r="S1407" s="152"/>
      <c r="T1407" s="152"/>
      <c r="U1407" s="152"/>
      <c r="V1407" s="156"/>
      <c r="W1407" s="152"/>
      <c r="X1407" s="153"/>
    </row>
    <row r="1408" spans="11:24" x14ac:dyDescent="0.2">
      <c r="K1408" s="152"/>
      <c r="L1408" s="152"/>
      <c r="M1408" s="152"/>
      <c r="N1408" s="152"/>
      <c r="O1408" s="152"/>
      <c r="P1408" s="152"/>
      <c r="Q1408" s="152"/>
      <c r="R1408" s="152"/>
      <c r="S1408" s="152"/>
      <c r="T1408" s="152"/>
      <c r="U1408" s="152"/>
      <c r="V1408" s="156"/>
      <c r="W1408" s="152"/>
      <c r="X1408" s="153"/>
    </row>
    <row r="1409" spans="11:24" x14ac:dyDescent="0.2">
      <c r="K1409" s="152"/>
      <c r="L1409" s="152"/>
      <c r="M1409" s="152"/>
      <c r="N1409" s="152"/>
      <c r="O1409" s="152"/>
      <c r="P1409" s="152"/>
      <c r="Q1409" s="152"/>
      <c r="R1409" s="152"/>
      <c r="S1409" s="152"/>
      <c r="T1409" s="152"/>
      <c r="U1409" s="152"/>
      <c r="V1409" s="156"/>
      <c r="W1409" s="152"/>
      <c r="X1409" s="153"/>
    </row>
    <row r="1410" spans="11:24" x14ac:dyDescent="0.2">
      <c r="K1410" s="152"/>
      <c r="L1410" s="152"/>
      <c r="M1410" s="152"/>
      <c r="N1410" s="152"/>
      <c r="O1410" s="152"/>
      <c r="P1410" s="152"/>
      <c r="Q1410" s="152"/>
      <c r="R1410" s="152"/>
      <c r="S1410" s="152"/>
      <c r="T1410" s="152"/>
      <c r="U1410" s="152"/>
      <c r="V1410" s="156"/>
      <c r="W1410" s="152"/>
      <c r="X1410" s="153"/>
    </row>
    <row r="1411" spans="11:24" x14ac:dyDescent="0.2">
      <c r="K1411" s="152"/>
      <c r="L1411" s="152"/>
      <c r="M1411" s="152"/>
      <c r="N1411" s="152"/>
      <c r="O1411" s="152"/>
      <c r="P1411" s="152"/>
      <c r="Q1411" s="152"/>
      <c r="R1411" s="152"/>
      <c r="S1411" s="152"/>
      <c r="T1411" s="152"/>
      <c r="U1411" s="152"/>
      <c r="V1411" s="156"/>
      <c r="W1411" s="152"/>
      <c r="X1411" s="153"/>
    </row>
    <row r="1412" spans="11:24" x14ac:dyDescent="0.2">
      <c r="K1412" s="152"/>
      <c r="L1412" s="152"/>
      <c r="M1412" s="152"/>
      <c r="N1412" s="152"/>
      <c r="O1412" s="152"/>
      <c r="P1412" s="152"/>
      <c r="Q1412" s="152"/>
      <c r="R1412" s="152"/>
      <c r="S1412" s="152"/>
      <c r="T1412" s="152"/>
      <c r="U1412" s="152"/>
      <c r="V1412" s="156"/>
      <c r="W1412" s="152"/>
      <c r="X1412" s="153"/>
    </row>
    <row r="1413" spans="11:24" x14ac:dyDescent="0.2">
      <c r="K1413" s="152"/>
      <c r="L1413" s="152"/>
      <c r="M1413" s="152"/>
      <c r="N1413" s="152"/>
      <c r="O1413" s="152"/>
      <c r="P1413" s="152"/>
      <c r="Q1413" s="152"/>
      <c r="R1413" s="152"/>
      <c r="S1413" s="152"/>
      <c r="T1413" s="152"/>
      <c r="U1413" s="152"/>
      <c r="V1413" s="156"/>
      <c r="W1413" s="152"/>
      <c r="X1413" s="153"/>
    </row>
    <row r="1414" spans="11:24" x14ac:dyDescent="0.2">
      <c r="K1414" s="152"/>
      <c r="L1414" s="152"/>
      <c r="M1414" s="152"/>
      <c r="N1414" s="152"/>
      <c r="O1414" s="152"/>
      <c r="P1414" s="152"/>
      <c r="Q1414" s="152"/>
      <c r="R1414" s="152"/>
      <c r="S1414" s="152"/>
      <c r="T1414" s="152"/>
      <c r="U1414" s="152"/>
      <c r="V1414" s="156"/>
      <c r="W1414" s="152"/>
      <c r="X1414" s="153"/>
    </row>
    <row r="1415" spans="11:24" x14ac:dyDescent="0.2">
      <c r="K1415" s="152"/>
      <c r="L1415" s="152"/>
      <c r="M1415" s="152"/>
      <c r="N1415" s="152"/>
      <c r="O1415" s="152"/>
      <c r="P1415" s="152"/>
      <c r="Q1415" s="152"/>
      <c r="R1415" s="152"/>
      <c r="S1415" s="152"/>
      <c r="T1415" s="152"/>
      <c r="U1415" s="152"/>
      <c r="V1415" s="156"/>
      <c r="W1415" s="152"/>
      <c r="X1415" s="153"/>
    </row>
    <row r="1416" spans="11:24" x14ac:dyDescent="0.2">
      <c r="K1416" s="152"/>
      <c r="L1416" s="152"/>
      <c r="M1416" s="152"/>
      <c r="N1416" s="152"/>
      <c r="O1416" s="152"/>
      <c r="P1416" s="152"/>
      <c r="Q1416" s="152"/>
      <c r="R1416" s="152"/>
      <c r="S1416" s="152"/>
      <c r="T1416" s="152"/>
      <c r="U1416" s="152"/>
      <c r="V1416" s="156"/>
      <c r="W1416" s="152"/>
      <c r="X1416" s="153"/>
    </row>
    <row r="1417" spans="11:24" x14ac:dyDescent="0.2">
      <c r="K1417" s="152"/>
      <c r="L1417" s="152"/>
      <c r="M1417" s="152"/>
      <c r="N1417" s="152"/>
      <c r="O1417" s="152"/>
      <c r="P1417" s="152"/>
      <c r="Q1417" s="152"/>
      <c r="R1417" s="152"/>
      <c r="S1417" s="152"/>
      <c r="T1417" s="152"/>
      <c r="U1417" s="152"/>
      <c r="V1417" s="156"/>
      <c r="W1417" s="152"/>
      <c r="X1417" s="153"/>
    </row>
    <row r="1418" spans="11:24" x14ac:dyDescent="0.2">
      <c r="K1418" s="152"/>
      <c r="L1418" s="152"/>
      <c r="M1418" s="152"/>
      <c r="N1418" s="152"/>
      <c r="O1418" s="152"/>
      <c r="P1418" s="152"/>
      <c r="Q1418" s="152"/>
      <c r="R1418" s="152"/>
      <c r="S1418" s="152"/>
      <c r="T1418" s="152"/>
      <c r="U1418" s="152"/>
      <c r="V1418" s="156"/>
      <c r="W1418" s="152"/>
      <c r="X1418" s="153"/>
    </row>
    <row r="1419" spans="11:24" x14ac:dyDescent="0.2">
      <c r="K1419" s="152"/>
      <c r="L1419" s="152"/>
      <c r="M1419" s="152"/>
      <c r="N1419" s="152"/>
      <c r="O1419" s="152"/>
      <c r="P1419" s="152"/>
      <c r="Q1419" s="152"/>
      <c r="R1419" s="152"/>
      <c r="S1419" s="152"/>
      <c r="T1419" s="152"/>
      <c r="U1419" s="152"/>
      <c r="V1419" s="156"/>
      <c r="W1419" s="152"/>
      <c r="X1419" s="153"/>
    </row>
    <row r="1420" spans="11:24" x14ac:dyDescent="0.2">
      <c r="K1420" s="152"/>
      <c r="L1420" s="152"/>
      <c r="M1420" s="152"/>
      <c r="N1420" s="152"/>
      <c r="O1420" s="152"/>
      <c r="P1420" s="152"/>
      <c r="Q1420" s="152"/>
      <c r="R1420" s="152"/>
      <c r="S1420" s="152"/>
      <c r="T1420" s="152"/>
      <c r="U1420" s="152"/>
      <c r="V1420" s="156"/>
      <c r="W1420" s="152"/>
      <c r="X1420" s="153"/>
    </row>
    <row r="1421" spans="11:24" x14ac:dyDescent="0.2">
      <c r="K1421" s="152"/>
      <c r="L1421" s="152"/>
      <c r="M1421" s="152"/>
      <c r="N1421" s="152"/>
      <c r="O1421" s="152"/>
      <c r="P1421" s="152"/>
      <c r="Q1421" s="152"/>
      <c r="R1421" s="152"/>
      <c r="S1421" s="152"/>
      <c r="T1421" s="152"/>
      <c r="U1421" s="152"/>
      <c r="V1421" s="156"/>
      <c r="W1421" s="152"/>
      <c r="X1421" s="153"/>
    </row>
    <row r="1422" spans="11:24" x14ac:dyDescent="0.2">
      <c r="K1422" s="152"/>
      <c r="L1422" s="152"/>
      <c r="M1422" s="152"/>
      <c r="N1422" s="152"/>
      <c r="O1422" s="152"/>
      <c r="P1422" s="152"/>
      <c r="Q1422" s="152"/>
      <c r="R1422" s="152"/>
      <c r="S1422" s="152"/>
      <c r="T1422" s="152"/>
      <c r="U1422" s="152"/>
      <c r="V1422" s="156"/>
      <c r="W1422" s="152"/>
      <c r="X1422" s="153"/>
    </row>
    <row r="1423" spans="11:24" x14ac:dyDescent="0.2">
      <c r="K1423" s="152"/>
      <c r="L1423" s="152"/>
      <c r="M1423" s="152"/>
      <c r="N1423" s="152"/>
      <c r="O1423" s="152"/>
      <c r="P1423" s="152"/>
      <c r="Q1423" s="152"/>
      <c r="R1423" s="152"/>
      <c r="S1423" s="152"/>
      <c r="T1423" s="152"/>
      <c r="U1423" s="152"/>
      <c r="V1423" s="156"/>
      <c r="W1423" s="152"/>
      <c r="X1423" s="153"/>
    </row>
    <row r="1424" spans="11:24" x14ac:dyDescent="0.2">
      <c r="K1424" s="152"/>
      <c r="L1424" s="152"/>
      <c r="M1424" s="152"/>
      <c r="N1424" s="152"/>
      <c r="O1424" s="152"/>
      <c r="P1424" s="152"/>
      <c r="Q1424" s="152"/>
      <c r="R1424" s="152"/>
      <c r="S1424" s="152"/>
      <c r="T1424" s="152"/>
      <c r="U1424" s="152"/>
      <c r="V1424" s="156"/>
      <c r="W1424" s="152"/>
      <c r="X1424" s="153"/>
    </row>
    <row r="1425" spans="11:24" x14ac:dyDescent="0.2">
      <c r="K1425" s="152"/>
      <c r="L1425" s="152"/>
      <c r="M1425" s="152"/>
      <c r="N1425" s="152"/>
      <c r="O1425" s="152"/>
      <c r="P1425" s="152"/>
      <c r="Q1425" s="152"/>
      <c r="R1425" s="152"/>
      <c r="S1425" s="152"/>
      <c r="T1425" s="152"/>
      <c r="U1425" s="152"/>
      <c r="V1425" s="156"/>
      <c r="W1425" s="152"/>
      <c r="X1425" s="153"/>
    </row>
    <row r="1426" spans="11:24" x14ac:dyDescent="0.2">
      <c r="K1426" s="152"/>
      <c r="L1426" s="152"/>
      <c r="M1426" s="152"/>
      <c r="N1426" s="152"/>
      <c r="O1426" s="152"/>
      <c r="P1426" s="152"/>
      <c r="Q1426" s="152"/>
      <c r="R1426" s="152"/>
      <c r="S1426" s="152"/>
      <c r="T1426" s="152"/>
      <c r="U1426" s="152"/>
      <c r="V1426" s="156"/>
      <c r="W1426" s="152"/>
      <c r="X1426" s="153"/>
    </row>
    <row r="1427" spans="11:24" x14ac:dyDescent="0.2">
      <c r="K1427" s="152"/>
      <c r="L1427" s="152"/>
      <c r="M1427" s="152"/>
      <c r="N1427" s="152"/>
      <c r="O1427" s="152"/>
      <c r="P1427" s="152"/>
      <c r="Q1427" s="152"/>
      <c r="R1427" s="152"/>
      <c r="S1427" s="152"/>
      <c r="T1427" s="152"/>
      <c r="U1427" s="152"/>
      <c r="V1427" s="156"/>
      <c r="W1427" s="152"/>
      <c r="X1427" s="153"/>
    </row>
    <row r="1428" spans="11:24" x14ac:dyDescent="0.2">
      <c r="K1428" s="152"/>
      <c r="L1428" s="152"/>
      <c r="M1428" s="152"/>
      <c r="N1428" s="152"/>
      <c r="O1428" s="152"/>
      <c r="P1428" s="152"/>
      <c r="Q1428" s="152"/>
      <c r="R1428" s="152"/>
      <c r="S1428" s="152"/>
      <c r="T1428" s="152"/>
      <c r="U1428" s="152"/>
      <c r="V1428" s="156"/>
      <c r="W1428" s="152"/>
      <c r="X1428" s="153"/>
    </row>
    <row r="1429" spans="11:24" x14ac:dyDescent="0.2">
      <c r="K1429" s="152"/>
      <c r="L1429" s="152"/>
      <c r="M1429" s="152"/>
      <c r="N1429" s="152"/>
      <c r="O1429" s="152"/>
      <c r="P1429" s="152"/>
      <c r="Q1429" s="152"/>
      <c r="R1429" s="152"/>
      <c r="S1429" s="152"/>
      <c r="T1429" s="152"/>
      <c r="U1429" s="152"/>
      <c r="V1429" s="156"/>
      <c r="W1429" s="152"/>
      <c r="X1429" s="153"/>
    </row>
    <row r="1430" spans="11:24" x14ac:dyDescent="0.2">
      <c r="K1430" s="152"/>
      <c r="L1430" s="152"/>
      <c r="M1430" s="152"/>
      <c r="N1430" s="152"/>
      <c r="O1430" s="152"/>
      <c r="P1430" s="152"/>
      <c r="Q1430" s="152"/>
      <c r="R1430" s="152"/>
      <c r="S1430" s="152"/>
      <c r="T1430" s="152"/>
      <c r="U1430" s="152"/>
      <c r="V1430" s="156"/>
      <c r="W1430" s="152"/>
      <c r="X1430" s="153"/>
    </row>
    <row r="1431" spans="11:24" x14ac:dyDescent="0.2">
      <c r="K1431" s="152"/>
      <c r="L1431" s="152"/>
      <c r="M1431" s="152"/>
      <c r="N1431" s="152"/>
      <c r="O1431" s="152"/>
      <c r="P1431" s="152"/>
      <c r="Q1431" s="152"/>
      <c r="R1431" s="152"/>
      <c r="S1431" s="152"/>
      <c r="T1431" s="152"/>
      <c r="U1431" s="152"/>
      <c r="V1431" s="156"/>
      <c r="W1431" s="152"/>
      <c r="X1431" s="153"/>
    </row>
    <row r="1432" spans="11:24" x14ac:dyDescent="0.2">
      <c r="K1432" s="152"/>
      <c r="L1432" s="152"/>
      <c r="M1432" s="152"/>
      <c r="N1432" s="152"/>
      <c r="O1432" s="152"/>
      <c r="P1432" s="152"/>
      <c r="Q1432" s="152"/>
      <c r="R1432" s="152"/>
      <c r="S1432" s="152"/>
      <c r="T1432" s="152"/>
      <c r="U1432" s="152"/>
      <c r="V1432" s="156"/>
      <c r="W1432" s="152"/>
      <c r="X1432" s="153"/>
    </row>
    <row r="1433" spans="11:24" x14ac:dyDescent="0.2">
      <c r="K1433" s="152"/>
      <c r="L1433" s="152"/>
      <c r="M1433" s="152"/>
      <c r="N1433" s="152"/>
      <c r="O1433" s="152"/>
      <c r="P1433" s="152"/>
      <c r="Q1433" s="152"/>
      <c r="R1433" s="152"/>
      <c r="S1433" s="152"/>
      <c r="T1433" s="152"/>
      <c r="U1433" s="152"/>
      <c r="V1433" s="156"/>
      <c r="W1433" s="152"/>
      <c r="X1433" s="153"/>
    </row>
    <row r="1434" spans="11:24" x14ac:dyDescent="0.2">
      <c r="K1434" s="152"/>
      <c r="L1434" s="152"/>
      <c r="M1434" s="152"/>
      <c r="N1434" s="152"/>
      <c r="O1434" s="152"/>
      <c r="P1434" s="152"/>
      <c r="Q1434" s="152"/>
      <c r="R1434" s="152"/>
      <c r="S1434" s="152"/>
      <c r="T1434" s="152"/>
      <c r="U1434" s="152"/>
      <c r="V1434" s="156"/>
      <c r="W1434" s="152"/>
      <c r="X1434" s="153"/>
    </row>
    <row r="1435" spans="11:24" x14ac:dyDescent="0.2">
      <c r="K1435" s="152"/>
      <c r="L1435" s="152"/>
      <c r="M1435" s="152"/>
      <c r="N1435" s="152"/>
      <c r="O1435" s="152"/>
      <c r="P1435" s="152"/>
      <c r="Q1435" s="152"/>
      <c r="R1435" s="152"/>
      <c r="S1435" s="152"/>
      <c r="T1435" s="152"/>
      <c r="U1435" s="152"/>
      <c r="V1435" s="156"/>
      <c r="W1435" s="152"/>
      <c r="X1435" s="153"/>
    </row>
    <row r="1436" spans="11:24" x14ac:dyDescent="0.2">
      <c r="K1436" s="152"/>
      <c r="L1436" s="152"/>
      <c r="M1436" s="152"/>
      <c r="N1436" s="152"/>
      <c r="O1436" s="152"/>
      <c r="P1436" s="152"/>
      <c r="Q1436" s="152"/>
      <c r="R1436" s="152"/>
      <c r="S1436" s="152"/>
      <c r="T1436" s="152"/>
      <c r="U1436" s="152"/>
      <c r="V1436" s="156"/>
      <c r="W1436" s="152"/>
      <c r="X1436" s="153"/>
    </row>
    <row r="1437" spans="11:24" x14ac:dyDescent="0.2">
      <c r="K1437" s="152"/>
      <c r="L1437" s="152"/>
      <c r="M1437" s="152"/>
      <c r="N1437" s="152"/>
      <c r="O1437" s="152"/>
      <c r="P1437" s="152"/>
      <c r="Q1437" s="152"/>
      <c r="R1437" s="152"/>
      <c r="S1437" s="152"/>
      <c r="T1437" s="152"/>
      <c r="U1437" s="152"/>
      <c r="V1437" s="156"/>
      <c r="W1437" s="152"/>
      <c r="X1437" s="153"/>
    </row>
    <row r="1438" spans="11:24" x14ac:dyDescent="0.2">
      <c r="K1438" s="152"/>
      <c r="L1438" s="152"/>
      <c r="M1438" s="152"/>
      <c r="N1438" s="152"/>
      <c r="O1438" s="152"/>
      <c r="P1438" s="152"/>
      <c r="Q1438" s="152"/>
      <c r="R1438" s="152"/>
      <c r="S1438" s="152"/>
      <c r="T1438" s="152"/>
      <c r="U1438" s="152"/>
      <c r="V1438" s="156"/>
      <c r="W1438" s="152"/>
      <c r="X1438" s="153"/>
    </row>
    <row r="1439" spans="11:24" x14ac:dyDescent="0.2">
      <c r="K1439" s="152"/>
      <c r="L1439" s="152"/>
      <c r="M1439" s="152"/>
      <c r="N1439" s="152"/>
      <c r="O1439" s="152"/>
      <c r="P1439" s="152"/>
      <c r="Q1439" s="152"/>
      <c r="R1439" s="152"/>
      <c r="S1439" s="152"/>
      <c r="T1439" s="152"/>
      <c r="U1439" s="152"/>
      <c r="V1439" s="156"/>
      <c r="W1439" s="152"/>
      <c r="X1439" s="153"/>
    </row>
    <row r="1440" spans="11:24" x14ac:dyDescent="0.2">
      <c r="K1440" s="152"/>
      <c r="L1440" s="152"/>
      <c r="M1440" s="152"/>
      <c r="N1440" s="152"/>
      <c r="O1440" s="152"/>
      <c r="P1440" s="152"/>
      <c r="Q1440" s="152"/>
      <c r="R1440" s="152"/>
      <c r="S1440" s="152"/>
      <c r="T1440" s="152"/>
      <c r="U1440" s="152"/>
      <c r="V1440" s="156"/>
      <c r="W1440" s="152"/>
      <c r="X1440" s="153"/>
    </row>
    <row r="1441" spans="11:24" x14ac:dyDescent="0.2">
      <c r="K1441" s="152"/>
      <c r="L1441" s="152"/>
      <c r="M1441" s="152"/>
      <c r="N1441" s="152"/>
      <c r="O1441" s="152"/>
      <c r="P1441" s="152"/>
      <c r="Q1441" s="152"/>
      <c r="R1441" s="152"/>
      <c r="S1441" s="152"/>
      <c r="T1441" s="152"/>
      <c r="U1441" s="152"/>
      <c r="V1441" s="156"/>
      <c r="W1441" s="152"/>
      <c r="X1441" s="153"/>
    </row>
    <row r="1442" spans="11:24" x14ac:dyDescent="0.2">
      <c r="K1442" s="152"/>
      <c r="L1442" s="152"/>
      <c r="M1442" s="152"/>
      <c r="N1442" s="152"/>
      <c r="O1442" s="152"/>
      <c r="P1442" s="152"/>
      <c r="Q1442" s="152"/>
      <c r="R1442" s="152"/>
      <c r="S1442" s="152"/>
      <c r="T1442" s="152"/>
      <c r="U1442" s="152"/>
      <c r="V1442" s="156"/>
      <c r="W1442" s="152"/>
      <c r="X1442" s="153"/>
    </row>
    <row r="1443" spans="11:24" x14ac:dyDescent="0.2">
      <c r="K1443" s="152"/>
      <c r="L1443" s="152"/>
      <c r="M1443" s="152"/>
      <c r="N1443" s="152"/>
      <c r="O1443" s="152"/>
      <c r="P1443" s="152"/>
      <c r="Q1443" s="152"/>
      <c r="R1443" s="152"/>
      <c r="S1443" s="152"/>
      <c r="T1443" s="152"/>
      <c r="U1443" s="152"/>
      <c r="V1443" s="156"/>
      <c r="W1443" s="152"/>
      <c r="X1443" s="153"/>
    </row>
    <row r="1444" spans="11:24" x14ac:dyDescent="0.2">
      <c r="K1444" s="152"/>
      <c r="L1444" s="152"/>
      <c r="M1444" s="152"/>
      <c r="N1444" s="152"/>
      <c r="O1444" s="152"/>
      <c r="P1444" s="152"/>
      <c r="Q1444" s="152"/>
      <c r="R1444" s="152"/>
      <c r="S1444" s="152"/>
      <c r="T1444" s="152"/>
      <c r="U1444" s="152"/>
      <c r="V1444" s="156"/>
      <c r="W1444" s="152"/>
      <c r="X1444" s="153"/>
    </row>
    <row r="1445" spans="11:24" x14ac:dyDescent="0.2">
      <c r="K1445" s="152"/>
      <c r="L1445" s="152"/>
      <c r="M1445" s="152"/>
      <c r="N1445" s="152"/>
      <c r="O1445" s="152"/>
      <c r="P1445" s="152"/>
      <c r="Q1445" s="152"/>
      <c r="R1445" s="152"/>
      <c r="S1445" s="152"/>
      <c r="T1445" s="152"/>
      <c r="U1445" s="152"/>
      <c r="V1445" s="156"/>
      <c r="W1445" s="152"/>
      <c r="X1445" s="153"/>
    </row>
    <row r="1446" spans="11:24" x14ac:dyDescent="0.2">
      <c r="K1446" s="152"/>
      <c r="L1446" s="152"/>
      <c r="M1446" s="152"/>
      <c r="N1446" s="152"/>
      <c r="O1446" s="152"/>
      <c r="P1446" s="152"/>
      <c r="Q1446" s="152"/>
      <c r="R1446" s="152"/>
      <c r="S1446" s="152"/>
      <c r="T1446" s="152"/>
      <c r="U1446" s="152"/>
      <c r="V1446" s="156"/>
      <c r="W1446" s="152"/>
      <c r="X1446" s="153"/>
    </row>
    <row r="1447" spans="11:24" x14ac:dyDescent="0.2">
      <c r="K1447" s="152"/>
      <c r="L1447" s="152"/>
      <c r="M1447" s="152"/>
      <c r="N1447" s="152"/>
      <c r="O1447" s="152"/>
      <c r="P1447" s="152"/>
      <c r="Q1447" s="152"/>
      <c r="R1447" s="152"/>
      <c r="S1447" s="152"/>
      <c r="T1447" s="152"/>
      <c r="U1447" s="152"/>
      <c r="V1447" s="156"/>
      <c r="W1447" s="152"/>
      <c r="X1447" s="153"/>
    </row>
    <row r="1448" spans="11:24" x14ac:dyDescent="0.2">
      <c r="K1448" s="152"/>
      <c r="L1448" s="152"/>
      <c r="M1448" s="152"/>
      <c r="N1448" s="152"/>
      <c r="O1448" s="152"/>
      <c r="P1448" s="152"/>
      <c r="Q1448" s="152"/>
      <c r="R1448" s="152"/>
      <c r="S1448" s="152"/>
      <c r="T1448" s="152"/>
      <c r="U1448" s="152"/>
      <c r="V1448" s="156"/>
      <c r="W1448" s="152"/>
      <c r="X1448" s="153"/>
    </row>
    <row r="1449" spans="11:24" x14ac:dyDescent="0.2">
      <c r="K1449" s="152"/>
      <c r="L1449" s="152"/>
      <c r="M1449" s="152"/>
      <c r="N1449" s="152"/>
      <c r="O1449" s="152"/>
      <c r="P1449" s="152"/>
      <c r="Q1449" s="152"/>
      <c r="R1449" s="152"/>
      <c r="S1449" s="152"/>
      <c r="T1449" s="152"/>
      <c r="U1449" s="152"/>
      <c r="V1449" s="156"/>
      <c r="W1449" s="152"/>
      <c r="X1449" s="153"/>
    </row>
    <row r="1450" spans="11:24" x14ac:dyDescent="0.2">
      <c r="K1450" s="152"/>
      <c r="L1450" s="152"/>
      <c r="M1450" s="152"/>
      <c r="N1450" s="152"/>
      <c r="O1450" s="152"/>
      <c r="P1450" s="152"/>
      <c r="Q1450" s="152"/>
      <c r="R1450" s="152"/>
      <c r="S1450" s="152"/>
      <c r="T1450" s="152"/>
      <c r="U1450" s="152"/>
      <c r="V1450" s="156"/>
      <c r="W1450" s="152"/>
      <c r="X1450" s="153"/>
    </row>
    <row r="1451" spans="11:24" x14ac:dyDescent="0.2">
      <c r="K1451" s="152"/>
      <c r="L1451" s="152"/>
      <c r="M1451" s="152"/>
      <c r="N1451" s="152"/>
      <c r="O1451" s="152"/>
      <c r="P1451" s="152"/>
      <c r="Q1451" s="152"/>
      <c r="R1451" s="152"/>
      <c r="S1451" s="152"/>
      <c r="T1451" s="152"/>
      <c r="U1451" s="152"/>
      <c r="V1451" s="156"/>
      <c r="W1451" s="152"/>
      <c r="X1451" s="153"/>
    </row>
    <row r="1452" spans="11:24" x14ac:dyDescent="0.2">
      <c r="K1452" s="152"/>
      <c r="L1452" s="152"/>
      <c r="M1452" s="152"/>
      <c r="N1452" s="152"/>
      <c r="O1452" s="152"/>
      <c r="P1452" s="152"/>
      <c r="Q1452" s="152"/>
      <c r="R1452" s="152"/>
      <c r="S1452" s="152"/>
      <c r="T1452" s="152"/>
      <c r="U1452" s="152"/>
      <c r="V1452" s="156"/>
      <c r="W1452" s="152"/>
      <c r="X1452" s="153"/>
    </row>
    <row r="1453" spans="11:24" x14ac:dyDescent="0.2">
      <c r="K1453" s="152"/>
      <c r="L1453" s="152"/>
      <c r="M1453" s="152"/>
      <c r="N1453" s="152"/>
      <c r="O1453" s="152"/>
      <c r="P1453" s="152"/>
      <c r="Q1453" s="152"/>
      <c r="R1453" s="152"/>
      <c r="S1453" s="152"/>
      <c r="T1453" s="152"/>
      <c r="U1453" s="152"/>
      <c r="V1453" s="156"/>
      <c r="W1453" s="152"/>
      <c r="X1453" s="153"/>
    </row>
    <row r="1454" spans="11:24" x14ac:dyDescent="0.2">
      <c r="K1454" s="152"/>
      <c r="L1454" s="152"/>
      <c r="M1454" s="152"/>
      <c r="N1454" s="152"/>
      <c r="O1454" s="152"/>
      <c r="P1454" s="152"/>
      <c r="Q1454" s="152"/>
      <c r="R1454" s="152"/>
      <c r="S1454" s="152"/>
      <c r="T1454" s="152"/>
      <c r="U1454" s="152"/>
      <c r="V1454" s="156"/>
      <c r="W1454" s="152"/>
      <c r="X1454" s="153"/>
    </row>
    <row r="1455" spans="11:24" x14ac:dyDescent="0.2">
      <c r="K1455" s="152"/>
      <c r="L1455" s="152"/>
      <c r="M1455" s="152"/>
      <c r="N1455" s="152"/>
      <c r="O1455" s="152"/>
      <c r="P1455" s="152"/>
      <c r="Q1455" s="152"/>
      <c r="R1455" s="152"/>
      <c r="S1455" s="152"/>
      <c r="T1455" s="152"/>
      <c r="U1455" s="152"/>
      <c r="V1455" s="156"/>
      <c r="W1455" s="152"/>
      <c r="X1455" s="153"/>
    </row>
    <row r="1456" spans="11:24" x14ac:dyDescent="0.2">
      <c r="K1456" s="152"/>
      <c r="L1456" s="152"/>
      <c r="M1456" s="152"/>
      <c r="N1456" s="152"/>
      <c r="O1456" s="152"/>
      <c r="P1456" s="152"/>
      <c r="Q1456" s="152"/>
      <c r="R1456" s="152"/>
      <c r="S1456" s="152"/>
      <c r="T1456" s="152"/>
      <c r="U1456" s="152"/>
      <c r="V1456" s="156"/>
      <c r="W1456" s="152"/>
      <c r="X1456" s="153"/>
    </row>
    <row r="1457" spans="11:24" x14ac:dyDescent="0.2">
      <c r="K1457" s="152"/>
      <c r="L1457" s="152"/>
      <c r="M1457" s="152"/>
      <c r="N1457" s="152"/>
      <c r="O1457" s="152"/>
      <c r="P1457" s="152"/>
      <c r="Q1457" s="152"/>
      <c r="R1457" s="152"/>
      <c r="S1457" s="152"/>
      <c r="T1457" s="152"/>
      <c r="U1457" s="152"/>
      <c r="V1457" s="156"/>
      <c r="W1457" s="152"/>
      <c r="X1457" s="153"/>
    </row>
    <row r="1458" spans="11:24" x14ac:dyDescent="0.2">
      <c r="K1458" s="152"/>
      <c r="L1458" s="152"/>
      <c r="M1458" s="152"/>
      <c r="N1458" s="152"/>
      <c r="O1458" s="152"/>
      <c r="P1458" s="152"/>
      <c r="Q1458" s="152"/>
      <c r="R1458" s="152"/>
      <c r="S1458" s="152"/>
      <c r="T1458" s="152"/>
      <c r="U1458" s="152"/>
      <c r="V1458" s="156"/>
      <c r="W1458" s="152"/>
      <c r="X1458" s="153"/>
    </row>
    <row r="1459" spans="11:24" x14ac:dyDescent="0.2">
      <c r="K1459" s="152"/>
      <c r="L1459" s="152"/>
      <c r="M1459" s="152"/>
      <c r="N1459" s="152"/>
      <c r="O1459" s="152"/>
      <c r="P1459" s="152"/>
      <c r="Q1459" s="152"/>
      <c r="R1459" s="152"/>
      <c r="S1459" s="152"/>
      <c r="T1459" s="152"/>
      <c r="U1459" s="152"/>
      <c r="V1459" s="156"/>
      <c r="W1459" s="152"/>
      <c r="X1459" s="153"/>
    </row>
    <row r="1460" spans="11:24" x14ac:dyDescent="0.2">
      <c r="K1460" s="152"/>
      <c r="L1460" s="152"/>
      <c r="M1460" s="152"/>
      <c r="N1460" s="152"/>
      <c r="O1460" s="152"/>
      <c r="P1460" s="152"/>
      <c r="Q1460" s="152"/>
      <c r="R1460" s="152"/>
      <c r="S1460" s="152"/>
      <c r="T1460" s="152"/>
      <c r="U1460" s="152"/>
      <c r="V1460" s="156"/>
      <c r="W1460" s="152"/>
      <c r="X1460" s="153"/>
    </row>
    <row r="1461" spans="11:24" x14ac:dyDescent="0.2">
      <c r="K1461" s="152"/>
      <c r="L1461" s="152"/>
      <c r="M1461" s="152"/>
      <c r="N1461" s="152"/>
      <c r="O1461" s="152"/>
      <c r="P1461" s="152"/>
      <c r="Q1461" s="152"/>
      <c r="R1461" s="152"/>
      <c r="S1461" s="152"/>
      <c r="T1461" s="152"/>
      <c r="U1461" s="152"/>
      <c r="V1461" s="156"/>
      <c r="W1461" s="152"/>
      <c r="X1461" s="153"/>
    </row>
    <row r="1462" spans="11:24" x14ac:dyDescent="0.2">
      <c r="K1462" s="152"/>
      <c r="L1462" s="152"/>
      <c r="M1462" s="152"/>
      <c r="N1462" s="152"/>
      <c r="O1462" s="152"/>
      <c r="P1462" s="152"/>
      <c r="Q1462" s="152"/>
      <c r="R1462" s="152"/>
      <c r="S1462" s="152"/>
      <c r="T1462" s="152"/>
      <c r="U1462" s="152"/>
      <c r="V1462" s="156"/>
      <c r="W1462" s="152"/>
      <c r="X1462" s="153"/>
    </row>
    <row r="1463" spans="11:24" x14ac:dyDescent="0.2">
      <c r="K1463" s="152"/>
      <c r="L1463" s="152"/>
      <c r="M1463" s="152"/>
      <c r="N1463" s="152"/>
      <c r="O1463" s="152"/>
      <c r="P1463" s="152"/>
      <c r="Q1463" s="152"/>
      <c r="R1463" s="152"/>
      <c r="S1463" s="152"/>
      <c r="T1463" s="152"/>
      <c r="U1463" s="152"/>
      <c r="V1463" s="156"/>
      <c r="W1463" s="152"/>
      <c r="X1463" s="153"/>
    </row>
    <row r="1464" spans="11:24" x14ac:dyDescent="0.2">
      <c r="K1464" s="152"/>
      <c r="L1464" s="152"/>
      <c r="M1464" s="152"/>
      <c r="N1464" s="152"/>
      <c r="O1464" s="152"/>
      <c r="P1464" s="152"/>
      <c r="Q1464" s="152"/>
      <c r="R1464" s="152"/>
      <c r="S1464" s="152"/>
      <c r="T1464" s="152"/>
      <c r="U1464" s="152"/>
      <c r="V1464" s="156"/>
      <c r="W1464" s="152"/>
      <c r="X1464" s="153"/>
    </row>
    <row r="1465" spans="11:24" x14ac:dyDescent="0.2">
      <c r="K1465" s="152"/>
      <c r="L1465" s="152"/>
      <c r="M1465" s="152"/>
      <c r="N1465" s="152"/>
      <c r="O1465" s="152"/>
      <c r="P1465" s="152"/>
      <c r="Q1465" s="152"/>
      <c r="R1465" s="152"/>
      <c r="S1465" s="152"/>
      <c r="T1465" s="152"/>
      <c r="U1465" s="152"/>
      <c r="V1465" s="156"/>
      <c r="W1465" s="152"/>
      <c r="X1465" s="153"/>
    </row>
    <row r="1466" spans="11:24" x14ac:dyDescent="0.2">
      <c r="K1466" s="152"/>
      <c r="L1466" s="152"/>
      <c r="M1466" s="152"/>
      <c r="N1466" s="152"/>
      <c r="O1466" s="152"/>
      <c r="P1466" s="152"/>
      <c r="Q1466" s="152"/>
      <c r="R1466" s="152"/>
      <c r="S1466" s="152"/>
      <c r="T1466" s="152"/>
      <c r="U1466" s="152"/>
      <c r="V1466" s="156"/>
      <c r="W1466" s="152"/>
      <c r="X1466" s="153"/>
    </row>
    <row r="1467" spans="11:24" x14ac:dyDescent="0.2">
      <c r="K1467" s="152"/>
      <c r="L1467" s="152"/>
      <c r="M1467" s="152"/>
      <c r="N1467" s="152"/>
      <c r="O1467" s="152"/>
      <c r="P1467" s="152"/>
      <c r="Q1467" s="152"/>
      <c r="R1467" s="152"/>
      <c r="S1467" s="152"/>
      <c r="T1467" s="152"/>
      <c r="U1467" s="152"/>
      <c r="V1467" s="156"/>
      <c r="W1467" s="152"/>
      <c r="X1467" s="153"/>
    </row>
    <row r="1468" spans="11:24" x14ac:dyDescent="0.2">
      <c r="K1468" s="152"/>
      <c r="L1468" s="152"/>
      <c r="M1468" s="152"/>
      <c r="N1468" s="152"/>
      <c r="O1468" s="152"/>
      <c r="P1468" s="152"/>
      <c r="Q1468" s="152"/>
      <c r="R1468" s="152"/>
      <c r="S1468" s="152"/>
      <c r="T1468" s="152"/>
      <c r="U1468" s="152"/>
      <c r="V1468" s="156"/>
      <c r="W1468" s="152"/>
      <c r="X1468" s="153"/>
    </row>
    <row r="1469" spans="11:24" x14ac:dyDescent="0.2">
      <c r="K1469" s="152"/>
      <c r="L1469" s="152"/>
      <c r="M1469" s="152"/>
      <c r="N1469" s="152"/>
      <c r="O1469" s="152"/>
      <c r="P1469" s="152"/>
      <c r="Q1469" s="152"/>
      <c r="R1469" s="152"/>
      <c r="S1469" s="152"/>
      <c r="T1469" s="152"/>
      <c r="U1469" s="152"/>
      <c r="V1469" s="156"/>
      <c r="W1469" s="152"/>
      <c r="X1469" s="153"/>
    </row>
    <row r="1470" spans="11:24" x14ac:dyDescent="0.2">
      <c r="K1470" s="152"/>
      <c r="L1470" s="152"/>
      <c r="M1470" s="152"/>
      <c r="N1470" s="152"/>
      <c r="O1470" s="152"/>
      <c r="P1470" s="152"/>
      <c r="Q1470" s="152"/>
      <c r="R1470" s="152"/>
      <c r="S1470" s="152"/>
      <c r="T1470" s="152"/>
      <c r="U1470" s="152"/>
      <c r="V1470" s="156"/>
      <c r="W1470" s="152"/>
      <c r="X1470" s="153"/>
    </row>
    <row r="1471" spans="11:24" x14ac:dyDescent="0.2">
      <c r="K1471" s="152"/>
      <c r="L1471" s="152"/>
      <c r="M1471" s="152"/>
      <c r="N1471" s="152"/>
      <c r="O1471" s="152"/>
      <c r="P1471" s="152"/>
      <c r="Q1471" s="152"/>
      <c r="R1471" s="152"/>
      <c r="S1471" s="152"/>
      <c r="T1471" s="152"/>
      <c r="U1471" s="152"/>
      <c r="V1471" s="156"/>
      <c r="W1471" s="152"/>
      <c r="X1471" s="153"/>
    </row>
    <row r="1472" spans="11:24" x14ac:dyDescent="0.2">
      <c r="K1472" s="152"/>
      <c r="L1472" s="152"/>
      <c r="M1472" s="152"/>
      <c r="N1472" s="152"/>
      <c r="O1472" s="152"/>
      <c r="P1472" s="152"/>
      <c r="Q1472" s="152"/>
      <c r="R1472" s="152"/>
      <c r="S1472" s="152"/>
      <c r="T1472" s="152"/>
      <c r="U1472" s="152"/>
      <c r="V1472" s="156"/>
      <c r="W1472" s="152"/>
      <c r="X1472" s="153"/>
    </row>
    <row r="1473" spans="11:24" x14ac:dyDescent="0.2">
      <c r="K1473" s="152"/>
      <c r="L1473" s="152"/>
      <c r="M1473" s="152"/>
      <c r="N1473" s="152"/>
      <c r="O1473" s="152"/>
      <c r="P1473" s="152"/>
      <c r="Q1473" s="152"/>
      <c r="R1473" s="152"/>
      <c r="S1473" s="152"/>
      <c r="T1473" s="152"/>
      <c r="U1473" s="152"/>
      <c r="V1473" s="156"/>
      <c r="W1473" s="152"/>
      <c r="X1473" s="153"/>
    </row>
    <row r="1474" spans="11:24" x14ac:dyDescent="0.2">
      <c r="K1474" s="152"/>
      <c r="L1474" s="152"/>
      <c r="M1474" s="152"/>
      <c r="N1474" s="152"/>
      <c r="O1474" s="152"/>
      <c r="P1474" s="152"/>
      <c r="Q1474" s="152"/>
      <c r="R1474" s="152"/>
      <c r="S1474" s="152"/>
      <c r="T1474" s="152"/>
      <c r="U1474" s="152"/>
      <c r="V1474" s="156"/>
      <c r="W1474" s="152"/>
      <c r="X1474" s="153"/>
    </row>
    <row r="1475" spans="11:24" x14ac:dyDescent="0.2">
      <c r="K1475" s="152"/>
      <c r="L1475" s="152"/>
      <c r="M1475" s="152"/>
      <c r="N1475" s="152"/>
      <c r="O1475" s="152"/>
      <c r="P1475" s="152"/>
      <c r="Q1475" s="152"/>
      <c r="R1475" s="152"/>
      <c r="S1475" s="152"/>
      <c r="T1475" s="152"/>
      <c r="U1475" s="152"/>
      <c r="V1475" s="156"/>
      <c r="W1475" s="152"/>
      <c r="X1475" s="153"/>
    </row>
    <row r="1476" spans="11:24" x14ac:dyDescent="0.2">
      <c r="K1476" s="152"/>
      <c r="L1476" s="152"/>
      <c r="M1476" s="152"/>
      <c r="N1476" s="152"/>
      <c r="O1476" s="152"/>
      <c r="P1476" s="152"/>
      <c r="Q1476" s="152"/>
      <c r="R1476" s="152"/>
      <c r="S1476" s="152"/>
      <c r="T1476" s="152"/>
      <c r="U1476" s="152"/>
      <c r="V1476" s="156"/>
      <c r="W1476" s="152"/>
      <c r="X1476" s="153"/>
    </row>
    <row r="1477" spans="11:24" x14ac:dyDescent="0.2">
      <c r="K1477" s="152"/>
      <c r="L1477" s="152"/>
      <c r="M1477" s="152"/>
      <c r="N1477" s="152"/>
      <c r="O1477" s="152"/>
      <c r="P1477" s="152"/>
      <c r="Q1477" s="152"/>
      <c r="R1477" s="152"/>
      <c r="S1477" s="152"/>
      <c r="T1477" s="152"/>
      <c r="U1477" s="152"/>
      <c r="V1477" s="156"/>
      <c r="W1477" s="152"/>
      <c r="X1477" s="153"/>
    </row>
    <row r="1478" spans="11:24" x14ac:dyDescent="0.2">
      <c r="K1478" s="152"/>
      <c r="L1478" s="152"/>
      <c r="M1478" s="152"/>
      <c r="N1478" s="152"/>
      <c r="O1478" s="152"/>
      <c r="P1478" s="152"/>
      <c r="Q1478" s="152"/>
      <c r="R1478" s="152"/>
      <c r="S1478" s="152"/>
      <c r="T1478" s="152"/>
      <c r="U1478" s="152"/>
      <c r="V1478" s="156"/>
      <c r="W1478" s="152"/>
      <c r="X1478" s="153"/>
    </row>
    <row r="1479" spans="11:24" x14ac:dyDescent="0.2">
      <c r="K1479" s="152"/>
      <c r="L1479" s="152"/>
      <c r="M1479" s="152"/>
      <c r="N1479" s="152"/>
      <c r="O1479" s="152"/>
      <c r="P1479" s="152"/>
      <c r="Q1479" s="152"/>
      <c r="R1479" s="152"/>
      <c r="S1479" s="152"/>
      <c r="T1479" s="152"/>
      <c r="U1479" s="152"/>
      <c r="V1479" s="156"/>
      <c r="W1479" s="152"/>
      <c r="X1479" s="153"/>
    </row>
    <row r="1480" spans="11:24" x14ac:dyDescent="0.2">
      <c r="K1480" s="152"/>
      <c r="L1480" s="152"/>
      <c r="M1480" s="152"/>
      <c r="N1480" s="152"/>
      <c r="O1480" s="152"/>
      <c r="P1480" s="152"/>
      <c r="Q1480" s="152"/>
      <c r="R1480" s="152"/>
      <c r="S1480" s="152"/>
      <c r="T1480" s="152"/>
      <c r="U1480" s="152"/>
      <c r="V1480" s="156"/>
      <c r="W1480" s="152"/>
      <c r="X1480" s="153"/>
    </row>
    <row r="1481" spans="11:24" x14ac:dyDescent="0.2">
      <c r="K1481" s="152"/>
      <c r="L1481" s="152"/>
      <c r="M1481" s="152"/>
      <c r="N1481" s="152"/>
      <c r="O1481" s="152"/>
      <c r="P1481" s="152"/>
      <c r="Q1481" s="152"/>
      <c r="R1481" s="152"/>
      <c r="S1481" s="152"/>
      <c r="T1481" s="152"/>
      <c r="U1481" s="152"/>
      <c r="V1481" s="156"/>
      <c r="W1481" s="152"/>
      <c r="X1481" s="153"/>
    </row>
    <row r="1482" spans="11:24" x14ac:dyDescent="0.2">
      <c r="K1482" s="152"/>
      <c r="L1482" s="152"/>
      <c r="M1482" s="152"/>
      <c r="N1482" s="152"/>
      <c r="O1482" s="152"/>
      <c r="P1482" s="152"/>
      <c r="Q1482" s="152"/>
      <c r="R1482" s="152"/>
      <c r="S1482" s="152"/>
      <c r="T1482" s="152"/>
      <c r="U1482" s="152"/>
      <c r="V1482" s="156"/>
      <c r="W1482" s="152"/>
      <c r="X1482" s="153"/>
    </row>
    <row r="1483" spans="11:24" x14ac:dyDescent="0.2">
      <c r="K1483" s="152"/>
      <c r="L1483" s="152"/>
      <c r="M1483" s="152"/>
      <c r="N1483" s="152"/>
      <c r="O1483" s="152"/>
      <c r="P1483" s="152"/>
      <c r="Q1483" s="152"/>
      <c r="R1483" s="152"/>
      <c r="S1483" s="152"/>
      <c r="T1483" s="152"/>
      <c r="U1483" s="152"/>
      <c r="V1483" s="156"/>
      <c r="W1483" s="152"/>
      <c r="X1483" s="153"/>
    </row>
    <row r="1484" spans="11:24" x14ac:dyDescent="0.2">
      <c r="K1484" s="152"/>
      <c r="L1484" s="152"/>
      <c r="M1484" s="152"/>
      <c r="N1484" s="152"/>
      <c r="O1484" s="152"/>
      <c r="P1484" s="152"/>
      <c r="Q1484" s="152"/>
      <c r="R1484" s="152"/>
      <c r="S1484" s="152"/>
      <c r="T1484" s="152"/>
      <c r="U1484" s="152"/>
      <c r="V1484" s="156"/>
      <c r="W1484" s="152"/>
      <c r="X1484" s="153"/>
    </row>
    <row r="1485" spans="11:24" x14ac:dyDescent="0.2">
      <c r="K1485" s="152"/>
      <c r="L1485" s="152"/>
      <c r="M1485" s="152"/>
      <c r="N1485" s="152"/>
      <c r="O1485" s="152"/>
      <c r="P1485" s="152"/>
      <c r="Q1485" s="152"/>
      <c r="R1485" s="152"/>
      <c r="S1485" s="152"/>
      <c r="T1485" s="152"/>
      <c r="U1485" s="152"/>
      <c r="V1485" s="156"/>
      <c r="W1485" s="152"/>
      <c r="X1485" s="153"/>
    </row>
    <row r="1486" spans="11:24" x14ac:dyDescent="0.2">
      <c r="K1486" s="152"/>
      <c r="L1486" s="152"/>
      <c r="M1486" s="152"/>
      <c r="N1486" s="152"/>
      <c r="O1486" s="152"/>
      <c r="P1486" s="152"/>
      <c r="Q1486" s="152"/>
      <c r="R1486" s="152"/>
      <c r="S1486" s="152"/>
      <c r="T1486" s="152"/>
      <c r="U1486" s="152"/>
      <c r="V1486" s="156"/>
      <c r="W1486" s="152"/>
      <c r="X1486" s="153"/>
    </row>
    <row r="1487" spans="11:24" x14ac:dyDescent="0.2">
      <c r="K1487" s="152"/>
      <c r="L1487" s="152"/>
      <c r="M1487" s="152"/>
      <c r="N1487" s="152"/>
      <c r="O1487" s="152"/>
      <c r="P1487" s="152"/>
      <c r="Q1487" s="152"/>
      <c r="R1487" s="152"/>
      <c r="S1487" s="152"/>
      <c r="T1487" s="152"/>
      <c r="U1487" s="152"/>
      <c r="V1487" s="156"/>
      <c r="W1487" s="152"/>
      <c r="X1487" s="153"/>
    </row>
    <row r="1488" spans="11:24" x14ac:dyDescent="0.2">
      <c r="K1488" s="152"/>
      <c r="L1488" s="152"/>
      <c r="M1488" s="152"/>
      <c r="N1488" s="152"/>
      <c r="O1488" s="152"/>
      <c r="P1488" s="152"/>
      <c r="Q1488" s="152"/>
      <c r="R1488" s="152"/>
      <c r="S1488" s="152"/>
      <c r="T1488" s="152"/>
      <c r="U1488" s="152"/>
      <c r="V1488" s="156"/>
      <c r="W1488" s="152"/>
      <c r="X1488" s="153"/>
    </row>
    <row r="1489" spans="11:24" x14ac:dyDescent="0.2">
      <c r="K1489" s="152"/>
      <c r="L1489" s="152"/>
      <c r="M1489" s="152"/>
      <c r="N1489" s="152"/>
      <c r="O1489" s="152"/>
      <c r="P1489" s="152"/>
      <c r="Q1489" s="152"/>
      <c r="R1489" s="152"/>
      <c r="S1489" s="152"/>
      <c r="T1489" s="152"/>
      <c r="U1489" s="152"/>
      <c r="V1489" s="156"/>
      <c r="W1489" s="152"/>
      <c r="X1489" s="153"/>
    </row>
    <row r="1490" spans="11:24" x14ac:dyDescent="0.2">
      <c r="K1490" s="152"/>
      <c r="L1490" s="152"/>
      <c r="M1490" s="152"/>
      <c r="N1490" s="152"/>
      <c r="O1490" s="152"/>
      <c r="P1490" s="152"/>
      <c r="Q1490" s="152"/>
      <c r="R1490" s="152"/>
      <c r="S1490" s="152"/>
      <c r="T1490" s="152"/>
      <c r="U1490" s="152"/>
      <c r="V1490" s="156"/>
      <c r="W1490" s="152"/>
      <c r="X1490" s="153"/>
    </row>
    <row r="1491" spans="11:24" x14ac:dyDescent="0.2">
      <c r="K1491" s="152"/>
      <c r="L1491" s="152"/>
      <c r="M1491" s="152"/>
      <c r="N1491" s="152"/>
      <c r="O1491" s="152"/>
      <c r="P1491" s="152"/>
      <c r="Q1491" s="152"/>
      <c r="R1491" s="152"/>
      <c r="S1491" s="152"/>
      <c r="T1491" s="152"/>
      <c r="U1491" s="152"/>
      <c r="V1491" s="156"/>
      <c r="W1491" s="152"/>
      <c r="X1491" s="153"/>
    </row>
    <row r="1492" spans="11:24" x14ac:dyDescent="0.2">
      <c r="K1492" s="152"/>
      <c r="L1492" s="152"/>
      <c r="M1492" s="152"/>
      <c r="N1492" s="152"/>
      <c r="O1492" s="152"/>
      <c r="P1492" s="152"/>
      <c r="Q1492" s="152"/>
      <c r="R1492" s="152"/>
      <c r="S1492" s="152"/>
      <c r="T1492" s="152"/>
      <c r="U1492" s="152"/>
      <c r="V1492" s="156"/>
      <c r="W1492" s="152"/>
      <c r="X1492" s="153"/>
    </row>
    <row r="1493" spans="11:24" x14ac:dyDescent="0.2">
      <c r="K1493" s="152"/>
      <c r="L1493" s="152"/>
      <c r="M1493" s="152"/>
      <c r="N1493" s="152"/>
      <c r="O1493" s="152"/>
      <c r="P1493" s="152"/>
      <c r="Q1493" s="152"/>
      <c r="R1493" s="152"/>
      <c r="S1493" s="152"/>
      <c r="T1493" s="152"/>
      <c r="U1493" s="152"/>
      <c r="V1493" s="156"/>
      <c r="W1493" s="152"/>
      <c r="X1493" s="153"/>
    </row>
    <row r="1494" spans="11:24" x14ac:dyDescent="0.2">
      <c r="K1494" s="152"/>
      <c r="L1494" s="152"/>
      <c r="M1494" s="152"/>
      <c r="N1494" s="152"/>
      <c r="O1494" s="152"/>
      <c r="P1494" s="152"/>
      <c r="Q1494" s="152"/>
      <c r="R1494" s="152"/>
      <c r="S1494" s="152"/>
      <c r="T1494" s="152"/>
      <c r="U1494" s="152"/>
      <c r="V1494" s="156"/>
      <c r="W1494" s="152"/>
      <c r="X1494" s="153"/>
    </row>
    <row r="1495" spans="11:24" x14ac:dyDescent="0.2">
      <c r="K1495" s="152"/>
      <c r="L1495" s="152"/>
      <c r="M1495" s="152"/>
      <c r="N1495" s="152"/>
      <c r="O1495" s="152"/>
      <c r="P1495" s="152"/>
      <c r="Q1495" s="152"/>
      <c r="R1495" s="152"/>
      <c r="S1495" s="152"/>
      <c r="T1495" s="152"/>
      <c r="U1495" s="152"/>
      <c r="V1495" s="156"/>
      <c r="W1495" s="152"/>
      <c r="X1495" s="153"/>
    </row>
    <row r="1496" spans="11:24" x14ac:dyDescent="0.2">
      <c r="K1496" s="152"/>
      <c r="L1496" s="152"/>
      <c r="M1496" s="152"/>
      <c r="N1496" s="152"/>
      <c r="O1496" s="152"/>
      <c r="P1496" s="152"/>
      <c r="Q1496" s="152"/>
      <c r="R1496" s="152"/>
      <c r="S1496" s="152"/>
      <c r="T1496" s="152"/>
      <c r="U1496" s="152"/>
      <c r="V1496" s="156"/>
      <c r="W1496" s="152"/>
      <c r="X1496" s="153"/>
    </row>
    <row r="1497" spans="11:24" x14ac:dyDescent="0.2">
      <c r="K1497" s="152"/>
      <c r="L1497" s="152"/>
      <c r="M1497" s="152"/>
      <c r="N1497" s="152"/>
      <c r="O1497" s="152"/>
      <c r="P1497" s="152"/>
      <c r="Q1497" s="152"/>
      <c r="R1497" s="152"/>
      <c r="S1497" s="152"/>
      <c r="T1497" s="152"/>
      <c r="U1497" s="152"/>
      <c r="V1497" s="156"/>
      <c r="W1497" s="152"/>
      <c r="X1497" s="153"/>
    </row>
    <row r="1498" spans="11:24" x14ac:dyDescent="0.2">
      <c r="K1498" s="152"/>
      <c r="L1498" s="152"/>
      <c r="M1498" s="152"/>
      <c r="N1498" s="152"/>
      <c r="O1498" s="152"/>
      <c r="P1498" s="152"/>
      <c r="Q1498" s="152"/>
      <c r="R1498" s="152"/>
      <c r="S1498" s="152"/>
      <c r="T1498" s="152"/>
      <c r="U1498" s="152"/>
      <c r="V1498" s="156"/>
      <c r="W1498" s="152"/>
      <c r="X1498" s="153"/>
    </row>
    <row r="1499" spans="11:24" x14ac:dyDescent="0.2">
      <c r="K1499" s="152"/>
      <c r="L1499" s="152"/>
      <c r="M1499" s="152"/>
      <c r="N1499" s="152"/>
      <c r="O1499" s="152"/>
      <c r="P1499" s="152"/>
      <c r="Q1499" s="152"/>
      <c r="R1499" s="152"/>
      <c r="S1499" s="152"/>
      <c r="T1499" s="152"/>
      <c r="U1499" s="152"/>
      <c r="V1499" s="156"/>
      <c r="W1499" s="152"/>
      <c r="X1499" s="153"/>
    </row>
    <row r="1500" spans="11:24" x14ac:dyDescent="0.2">
      <c r="K1500" s="152"/>
      <c r="L1500" s="152"/>
      <c r="M1500" s="152"/>
      <c r="N1500" s="152"/>
      <c r="O1500" s="152"/>
      <c r="P1500" s="152"/>
      <c r="Q1500" s="152"/>
      <c r="R1500" s="152"/>
      <c r="S1500" s="152"/>
      <c r="T1500" s="152"/>
      <c r="U1500" s="152"/>
      <c r="V1500" s="156"/>
      <c r="W1500" s="152"/>
      <c r="X1500" s="153"/>
    </row>
    <row r="1501" spans="11:24" x14ac:dyDescent="0.2">
      <c r="K1501" s="152"/>
      <c r="L1501" s="152"/>
      <c r="M1501" s="152"/>
      <c r="N1501" s="152"/>
      <c r="O1501" s="152"/>
      <c r="P1501" s="152"/>
      <c r="Q1501" s="152"/>
      <c r="R1501" s="152"/>
      <c r="S1501" s="152"/>
      <c r="T1501" s="152"/>
      <c r="U1501" s="152"/>
      <c r="V1501" s="156"/>
      <c r="W1501" s="152"/>
      <c r="X1501" s="153"/>
    </row>
    <row r="1502" spans="11:24" x14ac:dyDescent="0.2">
      <c r="K1502" s="152"/>
      <c r="L1502" s="152"/>
      <c r="M1502" s="152"/>
      <c r="N1502" s="152"/>
      <c r="O1502" s="152"/>
      <c r="P1502" s="152"/>
      <c r="Q1502" s="152"/>
      <c r="R1502" s="152"/>
      <c r="S1502" s="152"/>
      <c r="T1502" s="152"/>
      <c r="U1502" s="152"/>
      <c r="V1502" s="156"/>
      <c r="W1502" s="152"/>
      <c r="X1502" s="153"/>
    </row>
    <row r="1503" spans="11:24" x14ac:dyDescent="0.2">
      <c r="K1503" s="152"/>
      <c r="L1503" s="152"/>
      <c r="M1503" s="152"/>
      <c r="N1503" s="152"/>
      <c r="O1503" s="152"/>
      <c r="P1503" s="152"/>
      <c r="Q1503" s="152"/>
      <c r="R1503" s="152"/>
      <c r="S1503" s="152"/>
      <c r="T1503" s="152"/>
      <c r="U1503" s="152"/>
      <c r="V1503" s="156"/>
      <c r="W1503" s="152"/>
      <c r="X1503" s="153"/>
    </row>
    <row r="1504" spans="11:24" x14ac:dyDescent="0.2">
      <c r="K1504" s="152"/>
      <c r="L1504" s="152"/>
      <c r="M1504" s="152"/>
      <c r="N1504" s="152"/>
      <c r="O1504" s="152"/>
      <c r="P1504" s="152"/>
      <c r="Q1504" s="152"/>
      <c r="R1504" s="152"/>
      <c r="S1504" s="152"/>
      <c r="T1504" s="152"/>
      <c r="U1504" s="152"/>
      <c r="V1504" s="156"/>
      <c r="W1504" s="152"/>
      <c r="X1504" s="153"/>
    </row>
    <row r="1505" spans="11:24" x14ac:dyDescent="0.2">
      <c r="K1505" s="152"/>
      <c r="L1505" s="152"/>
      <c r="M1505" s="152"/>
      <c r="N1505" s="152"/>
      <c r="O1505" s="152"/>
      <c r="P1505" s="152"/>
      <c r="Q1505" s="152"/>
      <c r="R1505" s="152"/>
      <c r="S1505" s="152"/>
      <c r="T1505" s="152"/>
      <c r="U1505" s="152"/>
      <c r="V1505" s="156"/>
      <c r="W1505" s="152"/>
      <c r="X1505" s="153"/>
    </row>
    <row r="1506" spans="11:24" x14ac:dyDescent="0.2">
      <c r="K1506" s="152"/>
      <c r="L1506" s="152"/>
      <c r="M1506" s="152"/>
      <c r="N1506" s="152"/>
      <c r="O1506" s="152"/>
      <c r="P1506" s="152"/>
      <c r="Q1506" s="152"/>
      <c r="R1506" s="152"/>
      <c r="S1506" s="152"/>
      <c r="T1506" s="152"/>
      <c r="U1506" s="152"/>
      <c r="V1506" s="156"/>
      <c r="W1506" s="152"/>
      <c r="X1506" s="153"/>
    </row>
    <row r="1507" spans="11:24" x14ac:dyDescent="0.2">
      <c r="K1507" s="152"/>
      <c r="L1507" s="152"/>
      <c r="M1507" s="152"/>
      <c r="N1507" s="152"/>
      <c r="O1507" s="152"/>
      <c r="P1507" s="152"/>
      <c r="Q1507" s="152"/>
      <c r="R1507" s="152"/>
      <c r="S1507" s="152"/>
      <c r="T1507" s="152"/>
      <c r="U1507" s="152"/>
      <c r="V1507" s="156"/>
      <c r="W1507" s="152"/>
      <c r="X1507" s="153"/>
    </row>
    <row r="1508" spans="11:24" x14ac:dyDescent="0.2">
      <c r="K1508" s="152"/>
      <c r="L1508" s="152"/>
      <c r="M1508" s="152"/>
      <c r="N1508" s="152"/>
      <c r="O1508" s="152"/>
      <c r="P1508" s="152"/>
      <c r="Q1508" s="152"/>
      <c r="R1508" s="152"/>
      <c r="S1508" s="152"/>
      <c r="T1508" s="152"/>
      <c r="U1508" s="152"/>
      <c r="V1508" s="156"/>
      <c r="W1508" s="152"/>
      <c r="X1508" s="153"/>
    </row>
    <row r="1509" spans="11:24" x14ac:dyDescent="0.2">
      <c r="K1509" s="152"/>
      <c r="L1509" s="152"/>
      <c r="M1509" s="152"/>
      <c r="N1509" s="152"/>
      <c r="O1509" s="152"/>
      <c r="P1509" s="152"/>
      <c r="Q1509" s="152"/>
      <c r="R1509" s="152"/>
      <c r="S1509" s="152"/>
      <c r="T1509" s="152"/>
      <c r="U1509" s="152"/>
      <c r="V1509" s="156"/>
      <c r="W1509" s="152"/>
      <c r="X1509" s="153"/>
    </row>
    <row r="1510" spans="11:24" x14ac:dyDescent="0.2">
      <c r="K1510" s="152"/>
      <c r="L1510" s="152"/>
      <c r="M1510" s="152"/>
      <c r="N1510" s="152"/>
      <c r="O1510" s="152"/>
      <c r="P1510" s="152"/>
      <c r="Q1510" s="152"/>
      <c r="R1510" s="152"/>
      <c r="S1510" s="152"/>
      <c r="T1510" s="152"/>
      <c r="U1510" s="152"/>
      <c r="V1510" s="156"/>
      <c r="W1510" s="152"/>
      <c r="X1510" s="153"/>
    </row>
    <row r="1511" spans="11:24" x14ac:dyDescent="0.2">
      <c r="K1511" s="152"/>
      <c r="L1511" s="152"/>
      <c r="M1511" s="152"/>
      <c r="N1511" s="152"/>
      <c r="O1511" s="152"/>
      <c r="P1511" s="152"/>
      <c r="Q1511" s="152"/>
      <c r="R1511" s="152"/>
      <c r="S1511" s="152"/>
      <c r="T1511" s="152"/>
      <c r="U1511" s="152"/>
      <c r="V1511" s="156"/>
      <c r="W1511" s="152"/>
      <c r="X1511" s="153"/>
    </row>
    <row r="1512" spans="11:24" x14ac:dyDescent="0.2">
      <c r="K1512" s="152"/>
      <c r="L1512" s="152"/>
      <c r="M1512" s="152"/>
      <c r="N1512" s="152"/>
      <c r="O1512" s="152"/>
      <c r="P1512" s="152"/>
      <c r="Q1512" s="152"/>
      <c r="R1512" s="152"/>
      <c r="S1512" s="152"/>
      <c r="T1512" s="152"/>
      <c r="U1512" s="152"/>
      <c r="V1512" s="156"/>
      <c r="W1512" s="152"/>
      <c r="X1512" s="153"/>
    </row>
    <row r="1513" spans="11:24" x14ac:dyDescent="0.2">
      <c r="K1513" s="152"/>
      <c r="L1513" s="152"/>
      <c r="M1513" s="152"/>
      <c r="N1513" s="152"/>
      <c r="O1513" s="152"/>
      <c r="P1513" s="152"/>
      <c r="Q1513" s="152"/>
      <c r="R1513" s="152"/>
      <c r="S1513" s="152"/>
      <c r="T1513" s="152"/>
      <c r="U1513" s="152"/>
      <c r="V1513" s="156"/>
      <c r="W1513" s="152"/>
      <c r="X1513" s="153"/>
    </row>
    <row r="1514" spans="11:24" x14ac:dyDescent="0.2">
      <c r="K1514" s="152"/>
      <c r="L1514" s="152"/>
      <c r="M1514" s="152"/>
      <c r="N1514" s="152"/>
      <c r="O1514" s="152"/>
      <c r="P1514" s="152"/>
      <c r="Q1514" s="152"/>
      <c r="R1514" s="152"/>
      <c r="S1514" s="152"/>
      <c r="T1514" s="152"/>
      <c r="U1514" s="152"/>
      <c r="V1514" s="156"/>
      <c r="W1514" s="152"/>
      <c r="X1514" s="153"/>
    </row>
    <row r="1515" spans="11:24" x14ac:dyDescent="0.2">
      <c r="K1515" s="152"/>
      <c r="L1515" s="152"/>
      <c r="M1515" s="152"/>
      <c r="N1515" s="152"/>
      <c r="O1515" s="152"/>
      <c r="P1515" s="152"/>
      <c r="Q1515" s="152"/>
      <c r="R1515" s="152"/>
      <c r="S1515" s="152"/>
      <c r="T1515" s="152"/>
      <c r="U1515" s="152"/>
      <c r="V1515" s="156"/>
      <c r="W1515" s="152"/>
      <c r="X1515" s="153"/>
    </row>
    <row r="1516" spans="11:24" x14ac:dyDescent="0.2">
      <c r="K1516" s="152"/>
      <c r="L1516" s="152"/>
      <c r="M1516" s="152"/>
      <c r="N1516" s="152"/>
      <c r="O1516" s="152"/>
      <c r="P1516" s="152"/>
      <c r="Q1516" s="152"/>
      <c r="R1516" s="152"/>
      <c r="S1516" s="152"/>
      <c r="T1516" s="152"/>
      <c r="U1516" s="152"/>
      <c r="V1516" s="156"/>
      <c r="W1516" s="152"/>
      <c r="X1516" s="153"/>
    </row>
    <row r="1517" spans="11:24" x14ac:dyDescent="0.2">
      <c r="K1517" s="152"/>
      <c r="L1517" s="152"/>
      <c r="M1517" s="152"/>
      <c r="N1517" s="152"/>
      <c r="O1517" s="152"/>
      <c r="P1517" s="152"/>
      <c r="Q1517" s="152"/>
      <c r="R1517" s="152"/>
      <c r="S1517" s="152"/>
      <c r="T1517" s="152"/>
      <c r="U1517" s="152"/>
      <c r="V1517" s="156"/>
      <c r="W1517" s="152"/>
      <c r="X1517" s="153"/>
    </row>
    <row r="1518" spans="11:24" x14ac:dyDescent="0.2">
      <c r="K1518" s="152"/>
      <c r="L1518" s="152"/>
      <c r="M1518" s="152"/>
      <c r="N1518" s="152"/>
      <c r="O1518" s="152"/>
      <c r="P1518" s="152"/>
      <c r="Q1518" s="152"/>
      <c r="R1518" s="152"/>
      <c r="S1518" s="152"/>
      <c r="T1518" s="152"/>
      <c r="U1518" s="152"/>
      <c r="V1518" s="156"/>
      <c r="W1518" s="152"/>
      <c r="X1518" s="153"/>
    </row>
    <row r="1519" spans="11:24" x14ac:dyDescent="0.2">
      <c r="K1519" s="152"/>
      <c r="L1519" s="152"/>
      <c r="M1519" s="152"/>
      <c r="N1519" s="152"/>
      <c r="O1519" s="152"/>
      <c r="P1519" s="152"/>
      <c r="Q1519" s="152"/>
      <c r="R1519" s="152"/>
      <c r="S1519" s="152"/>
      <c r="T1519" s="152"/>
      <c r="U1519" s="152"/>
      <c r="V1519" s="156"/>
      <c r="W1519" s="152"/>
      <c r="X1519" s="153"/>
    </row>
    <row r="1520" spans="11:24" x14ac:dyDescent="0.2">
      <c r="K1520" s="152"/>
      <c r="L1520" s="152"/>
      <c r="M1520" s="152"/>
      <c r="N1520" s="152"/>
      <c r="O1520" s="152"/>
      <c r="P1520" s="152"/>
      <c r="Q1520" s="152"/>
      <c r="R1520" s="152"/>
      <c r="S1520" s="152"/>
      <c r="T1520" s="152"/>
      <c r="U1520" s="152"/>
      <c r="V1520" s="156"/>
      <c r="W1520" s="152"/>
      <c r="X1520" s="153"/>
    </row>
    <row r="1521" spans="11:24" x14ac:dyDescent="0.2">
      <c r="K1521" s="152"/>
      <c r="L1521" s="152"/>
      <c r="M1521" s="152"/>
      <c r="N1521" s="152"/>
      <c r="O1521" s="152"/>
      <c r="P1521" s="152"/>
      <c r="Q1521" s="152"/>
      <c r="R1521" s="152"/>
      <c r="S1521" s="152"/>
      <c r="T1521" s="152"/>
      <c r="U1521" s="152"/>
      <c r="V1521" s="156"/>
      <c r="W1521" s="152"/>
      <c r="X1521" s="153"/>
    </row>
    <row r="1522" spans="11:24" x14ac:dyDescent="0.2">
      <c r="K1522" s="152"/>
      <c r="L1522" s="152"/>
      <c r="M1522" s="152"/>
      <c r="N1522" s="152"/>
      <c r="O1522" s="152"/>
      <c r="P1522" s="152"/>
      <c r="Q1522" s="152"/>
      <c r="R1522" s="152"/>
      <c r="S1522" s="152"/>
      <c r="T1522" s="152"/>
      <c r="U1522" s="152"/>
      <c r="V1522" s="156"/>
      <c r="W1522" s="152"/>
      <c r="X1522" s="153"/>
    </row>
    <row r="1523" spans="11:24" x14ac:dyDescent="0.2">
      <c r="K1523" s="152"/>
      <c r="L1523" s="152"/>
      <c r="M1523" s="152"/>
      <c r="N1523" s="152"/>
      <c r="O1523" s="152"/>
      <c r="P1523" s="152"/>
      <c r="Q1523" s="152"/>
      <c r="R1523" s="152"/>
      <c r="S1523" s="152"/>
      <c r="T1523" s="152"/>
      <c r="U1523" s="152"/>
      <c r="V1523" s="156"/>
      <c r="W1523" s="152"/>
      <c r="X1523" s="153"/>
    </row>
    <row r="1524" spans="11:24" x14ac:dyDescent="0.2">
      <c r="K1524" s="152"/>
      <c r="L1524" s="152"/>
      <c r="M1524" s="152"/>
      <c r="N1524" s="152"/>
      <c r="O1524" s="152"/>
      <c r="P1524" s="152"/>
      <c r="Q1524" s="152"/>
      <c r="R1524" s="152"/>
      <c r="S1524" s="152"/>
      <c r="T1524" s="152"/>
      <c r="U1524" s="152"/>
      <c r="V1524" s="156"/>
      <c r="W1524" s="152"/>
      <c r="X1524" s="153"/>
    </row>
    <row r="1525" spans="11:24" x14ac:dyDescent="0.2">
      <c r="K1525" s="152"/>
      <c r="L1525" s="152"/>
      <c r="M1525" s="152"/>
      <c r="N1525" s="152"/>
      <c r="O1525" s="152"/>
      <c r="P1525" s="152"/>
      <c r="Q1525" s="152"/>
      <c r="R1525" s="152"/>
      <c r="S1525" s="152"/>
      <c r="T1525" s="152"/>
      <c r="U1525" s="152"/>
      <c r="V1525" s="156"/>
      <c r="W1525" s="152"/>
      <c r="X1525" s="153"/>
    </row>
    <row r="1526" spans="11:24" x14ac:dyDescent="0.2">
      <c r="K1526" s="152"/>
      <c r="L1526" s="152"/>
      <c r="M1526" s="152"/>
      <c r="N1526" s="152"/>
      <c r="O1526" s="152"/>
      <c r="P1526" s="152"/>
      <c r="Q1526" s="152"/>
      <c r="R1526" s="152"/>
      <c r="S1526" s="152"/>
      <c r="T1526" s="152"/>
      <c r="U1526" s="152"/>
      <c r="V1526" s="156"/>
      <c r="W1526" s="152"/>
      <c r="X1526" s="153"/>
    </row>
    <row r="1527" spans="11:24" x14ac:dyDescent="0.2">
      <c r="K1527" s="152"/>
      <c r="L1527" s="152"/>
      <c r="M1527" s="152"/>
      <c r="N1527" s="152"/>
      <c r="O1527" s="152"/>
      <c r="P1527" s="152"/>
      <c r="Q1527" s="152"/>
      <c r="R1527" s="152"/>
      <c r="S1527" s="152"/>
      <c r="T1527" s="152"/>
      <c r="U1527" s="152"/>
      <c r="V1527" s="156"/>
      <c r="W1527" s="152"/>
      <c r="X1527" s="153"/>
    </row>
    <row r="1528" spans="11:24" x14ac:dyDescent="0.2">
      <c r="K1528" s="152"/>
      <c r="L1528" s="152"/>
      <c r="M1528" s="152"/>
      <c r="N1528" s="152"/>
      <c r="O1528" s="152"/>
      <c r="P1528" s="152"/>
      <c r="Q1528" s="152"/>
      <c r="R1528" s="152"/>
      <c r="S1528" s="152"/>
      <c r="T1528" s="152"/>
      <c r="U1528" s="152"/>
      <c r="V1528" s="156"/>
      <c r="W1528" s="152"/>
      <c r="X1528" s="153"/>
    </row>
    <row r="1529" spans="11:24" x14ac:dyDescent="0.2">
      <c r="K1529" s="152"/>
      <c r="L1529" s="152"/>
      <c r="M1529" s="152"/>
      <c r="N1529" s="152"/>
      <c r="O1529" s="152"/>
      <c r="P1529" s="152"/>
      <c r="Q1529" s="152"/>
      <c r="R1529" s="152"/>
      <c r="S1529" s="152"/>
      <c r="T1529" s="152"/>
      <c r="U1529" s="152"/>
      <c r="V1529" s="156"/>
      <c r="W1529" s="152"/>
      <c r="X1529" s="153"/>
    </row>
    <row r="1530" spans="11:24" x14ac:dyDescent="0.2">
      <c r="K1530" s="152"/>
      <c r="L1530" s="152"/>
      <c r="M1530" s="152"/>
      <c r="N1530" s="152"/>
      <c r="O1530" s="152"/>
      <c r="P1530" s="152"/>
      <c r="Q1530" s="152"/>
      <c r="R1530" s="152"/>
      <c r="S1530" s="152"/>
      <c r="T1530" s="152"/>
      <c r="U1530" s="152"/>
      <c r="V1530" s="156"/>
      <c r="W1530" s="152"/>
      <c r="X1530" s="153"/>
    </row>
    <row r="1531" spans="11:24" x14ac:dyDescent="0.2">
      <c r="K1531" s="152"/>
      <c r="L1531" s="152"/>
      <c r="M1531" s="152"/>
      <c r="N1531" s="152"/>
      <c r="O1531" s="152"/>
      <c r="P1531" s="152"/>
      <c r="Q1531" s="152"/>
      <c r="R1531" s="152"/>
      <c r="S1531" s="152"/>
      <c r="T1531" s="152"/>
      <c r="U1531" s="152"/>
      <c r="V1531" s="156"/>
      <c r="W1531" s="152"/>
      <c r="X1531" s="153"/>
    </row>
    <row r="1532" spans="11:24" x14ac:dyDescent="0.2">
      <c r="K1532" s="152"/>
      <c r="L1532" s="152"/>
      <c r="M1532" s="152"/>
      <c r="N1532" s="152"/>
      <c r="O1532" s="152"/>
      <c r="P1532" s="152"/>
      <c r="Q1532" s="152"/>
      <c r="R1532" s="152"/>
      <c r="S1532" s="152"/>
      <c r="T1532" s="152"/>
      <c r="U1532" s="152"/>
      <c r="V1532" s="156"/>
      <c r="W1532" s="152"/>
      <c r="X1532" s="153"/>
    </row>
    <row r="1533" spans="11:24" x14ac:dyDescent="0.2">
      <c r="K1533" s="152"/>
      <c r="L1533" s="152"/>
      <c r="M1533" s="152"/>
      <c r="N1533" s="152"/>
      <c r="O1533" s="152"/>
      <c r="P1533" s="152"/>
      <c r="Q1533" s="152"/>
      <c r="R1533" s="152"/>
      <c r="S1533" s="152"/>
      <c r="T1533" s="152"/>
      <c r="U1533" s="152"/>
      <c r="V1533" s="156"/>
      <c r="W1533" s="152"/>
      <c r="X1533" s="153"/>
    </row>
    <row r="1534" spans="11:24" x14ac:dyDescent="0.2">
      <c r="K1534" s="152"/>
      <c r="L1534" s="152"/>
      <c r="M1534" s="152"/>
      <c r="N1534" s="152"/>
      <c r="O1534" s="152"/>
      <c r="P1534" s="152"/>
      <c r="Q1534" s="152"/>
      <c r="R1534" s="152"/>
      <c r="S1534" s="152"/>
      <c r="T1534" s="152"/>
      <c r="U1534" s="152"/>
      <c r="V1534" s="156"/>
      <c r="W1534" s="152"/>
      <c r="X1534" s="153"/>
    </row>
    <row r="1535" spans="11:24" x14ac:dyDescent="0.2">
      <c r="K1535" s="152"/>
      <c r="L1535" s="152"/>
      <c r="M1535" s="152"/>
      <c r="N1535" s="152"/>
      <c r="O1535" s="152"/>
      <c r="P1535" s="152"/>
      <c r="Q1535" s="152"/>
      <c r="R1535" s="152"/>
      <c r="S1535" s="152"/>
      <c r="T1535" s="152"/>
      <c r="U1535" s="152"/>
      <c r="V1535" s="156"/>
      <c r="W1535" s="152"/>
      <c r="X1535" s="153"/>
    </row>
    <row r="1536" spans="11:24" x14ac:dyDescent="0.2">
      <c r="K1536" s="152"/>
      <c r="L1536" s="152"/>
      <c r="M1536" s="152"/>
      <c r="N1536" s="152"/>
      <c r="O1536" s="152"/>
      <c r="P1536" s="152"/>
      <c r="Q1536" s="152"/>
      <c r="R1536" s="152"/>
      <c r="S1536" s="152"/>
      <c r="T1536" s="152"/>
      <c r="U1536" s="152"/>
      <c r="V1536" s="156"/>
      <c r="W1536" s="152"/>
      <c r="X1536" s="153"/>
    </row>
    <row r="1537" spans="11:24" x14ac:dyDescent="0.2">
      <c r="K1537" s="152"/>
      <c r="L1537" s="152"/>
      <c r="M1537" s="152"/>
      <c r="N1537" s="152"/>
      <c r="O1537" s="152"/>
      <c r="P1537" s="152"/>
      <c r="Q1537" s="152"/>
      <c r="R1537" s="152"/>
      <c r="S1537" s="152"/>
      <c r="T1537" s="152"/>
      <c r="U1537" s="152"/>
      <c r="V1537" s="156"/>
      <c r="W1537" s="152"/>
      <c r="X1537" s="153"/>
    </row>
    <row r="1538" spans="11:24" x14ac:dyDescent="0.2">
      <c r="K1538" s="152"/>
      <c r="L1538" s="152"/>
      <c r="M1538" s="152"/>
      <c r="N1538" s="152"/>
      <c r="O1538" s="152"/>
      <c r="P1538" s="152"/>
      <c r="Q1538" s="152"/>
      <c r="R1538" s="152"/>
      <c r="S1538" s="152"/>
      <c r="T1538" s="152"/>
      <c r="U1538" s="152"/>
      <c r="V1538" s="156"/>
      <c r="W1538" s="152"/>
      <c r="X1538" s="153"/>
    </row>
    <row r="1539" spans="11:24" x14ac:dyDescent="0.2">
      <c r="K1539" s="152"/>
      <c r="L1539" s="152"/>
      <c r="M1539" s="152"/>
      <c r="N1539" s="152"/>
      <c r="O1539" s="152"/>
      <c r="P1539" s="152"/>
      <c r="Q1539" s="152"/>
      <c r="R1539" s="152"/>
      <c r="S1539" s="152"/>
      <c r="T1539" s="152"/>
      <c r="U1539" s="152"/>
      <c r="V1539" s="156"/>
      <c r="W1539" s="152"/>
      <c r="X1539" s="153"/>
    </row>
    <row r="1540" spans="11:24" x14ac:dyDescent="0.2">
      <c r="K1540" s="152"/>
      <c r="L1540" s="152"/>
      <c r="M1540" s="152"/>
      <c r="N1540" s="152"/>
      <c r="O1540" s="152"/>
      <c r="P1540" s="152"/>
      <c r="Q1540" s="152"/>
      <c r="R1540" s="152"/>
      <c r="S1540" s="152"/>
      <c r="T1540" s="152"/>
      <c r="U1540" s="152"/>
      <c r="V1540" s="156"/>
      <c r="W1540" s="152"/>
      <c r="X1540" s="153"/>
    </row>
    <row r="1541" spans="11:24" x14ac:dyDescent="0.2">
      <c r="K1541" s="152"/>
      <c r="L1541" s="152"/>
      <c r="M1541" s="152"/>
      <c r="N1541" s="152"/>
      <c r="O1541" s="152"/>
      <c r="P1541" s="152"/>
      <c r="Q1541" s="152"/>
      <c r="R1541" s="152"/>
      <c r="S1541" s="152"/>
      <c r="T1541" s="152"/>
      <c r="U1541" s="152"/>
      <c r="V1541" s="156"/>
      <c r="W1541" s="152"/>
      <c r="X1541" s="153"/>
    </row>
    <row r="1542" spans="11:24" x14ac:dyDescent="0.2">
      <c r="K1542" s="152"/>
      <c r="L1542" s="152"/>
      <c r="M1542" s="152"/>
      <c r="N1542" s="152"/>
      <c r="O1542" s="152"/>
      <c r="P1542" s="152"/>
      <c r="Q1542" s="152"/>
      <c r="R1542" s="152"/>
      <c r="S1542" s="152"/>
      <c r="T1542" s="152"/>
      <c r="U1542" s="152"/>
      <c r="V1542" s="156"/>
      <c r="W1542" s="152"/>
      <c r="X1542" s="153"/>
    </row>
    <row r="1543" spans="11:24" x14ac:dyDescent="0.2">
      <c r="K1543" s="152"/>
      <c r="L1543" s="152"/>
      <c r="M1543" s="152"/>
      <c r="N1543" s="152"/>
      <c r="O1543" s="152"/>
      <c r="P1543" s="152"/>
      <c r="Q1543" s="152"/>
      <c r="R1543" s="152"/>
      <c r="S1543" s="152"/>
      <c r="T1543" s="152"/>
      <c r="U1543" s="152"/>
      <c r="V1543" s="156"/>
      <c r="W1543" s="152"/>
      <c r="X1543" s="153"/>
    </row>
    <row r="1544" spans="11:24" x14ac:dyDescent="0.2">
      <c r="K1544" s="152"/>
      <c r="L1544" s="152"/>
      <c r="M1544" s="152"/>
      <c r="N1544" s="152"/>
      <c r="O1544" s="152"/>
      <c r="P1544" s="152"/>
      <c r="Q1544" s="152"/>
      <c r="R1544" s="152"/>
      <c r="S1544" s="152"/>
      <c r="T1544" s="152"/>
      <c r="U1544" s="152"/>
      <c r="V1544" s="156"/>
      <c r="W1544" s="152"/>
      <c r="X1544" s="153"/>
    </row>
    <row r="1545" spans="11:24" x14ac:dyDescent="0.2">
      <c r="K1545" s="152"/>
      <c r="L1545" s="152"/>
      <c r="M1545" s="152"/>
      <c r="N1545" s="152"/>
      <c r="O1545" s="152"/>
      <c r="P1545" s="152"/>
      <c r="Q1545" s="152"/>
      <c r="R1545" s="152"/>
      <c r="S1545" s="152"/>
      <c r="T1545" s="152"/>
      <c r="U1545" s="152"/>
      <c r="V1545" s="156"/>
      <c r="W1545" s="152"/>
      <c r="X1545" s="153"/>
    </row>
    <row r="1546" spans="11:24" x14ac:dyDescent="0.2">
      <c r="K1546" s="152"/>
      <c r="L1546" s="152"/>
      <c r="M1546" s="152"/>
      <c r="N1546" s="152"/>
      <c r="O1546" s="152"/>
      <c r="P1546" s="152"/>
      <c r="Q1546" s="152"/>
      <c r="R1546" s="152"/>
      <c r="S1546" s="152"/>
      <c r="T1546" s="152"/>
      <c r="U1546" s="152"/>
      <c r="V1546" s="156"/>
      <c r="W1546" s="152"/>
      <c r="X1546" s="153"/>
    </row>
    <row r="1547" spans="11:24" x14ac:dyDescent="0.2">
      <c r="K1547" s="152"/>
      <c r="L1547" s="152"/>
      <c r="M1547" s="152"/>
      <c r="N1547" s="152"/>
      <c r="O1547" s="152"/>
      <c r="P1547" s="152"/>
      <c r="Q1547" s="152"/>
      <c r="R1547" s="152"/>
      <c r="S1547" s="152"/>
      <c r="T1547" s="152"/>
      <c r="U1547" s="152"/>
      <c r="V1547" s="156"/>
      <c r="W1547" s="152"/>
      <c r="X1547" s="153"/>
    </row>
    <row r="1548" spans="11:24" x14ac:dyDescent="0.2">
      <c r="K1548" s="152"/>
      <c r="L1548" s="152"/>
      <c r="M1548" s="152"/>
      <c r="N1548" s="152"/>
      <c r="O1548" s="152"/>
      <c r="P1548" s="152"/>
      <c r="Q1548" s="152"/>
      <c r="R1548" s="152"/>
      <c r="S1548" s="152"/>
      <c r="T1548" s="152"/>
      <c r="U1548" s="152"/>
      <c r="V1548" s="156"/>
      <c r="W1548" s="152"/>
      <c r="X1548" s="153"/>
    </row>
    <row r="1549" spans="11:24" x14ac:dyDescent="0.2">
      <c r="K1549" s="152"/>
      <c r="L1549" s="152"/>
      <c r="M1549" s="152"/>
      <c r="N1549" s="152"/>
      <c r="O1549" s="152"/>
      <c r="P1549" s="152"/>
      <c r="Q1549" s="152"/>
      <c r="R1549" s="152"/>
      <c r="S1549" s="152"/>
      <c r="T1549" s="152"/>
      <c r="U1549" s="152"/>
      <c r="V1549" s="156"/>
      <c r="W1549" s="152"/>
      <c r="X1549" s="153"/>
    </row>
    <row r="1550" spans="11:24" x14ac:dyDescent="0.2">
      <c r="K1550" s="152"/>
      <c r="L1550" s="152"/>
      <c r="M1550" s="152"/>
      <c r="N1550" s="152"/>
      <c r="O1550" s="152"/>
      <c r="P1550" s="152"/>
      <c r="Q1550" s="152"/>
      <c r="R1550" s="152"/>
      <c r="S1550" s="152"/>
      <c r="T1550" s="152"/>
      <c r="U1550" s="152"/>
      <c r="V1550" s="156"/>
      <c r="W1550" s="152"/>
      <c r="X1550" s="153"/>
    </row>
    <row r="1551" spans="11:24" x14ac:dyDescent="0.2">
      <c r="K1551" s="152"/>
      <c r="L1551" s="152"/>
      <c r="M1551" s="152"/>
      <c r="N1551" s="152"/>
      <c r="O1551" s="152"/>
      <c r="P1551" s="152"/>
      <c r="Q1551" s="152"/>
      <c r="R1551" s="152"/>
      <c r="S1551" s="152"/>
      <c r="T1551" s="152"/>
      <c r="U1551" s="152"/>
      <c r="V1551" s="156"/>
      <c r="W1551" s="152"/>
      <c r="X1551" s="153"/>
    </row>
    <row r="1552" spans="11:24" x14ac:dyDescent="0.2">
      <c r="K1552" s="152"/>
      <c r="L1552" s="152"/>
      <c r="M1552" s="152"/>
      <c r="N1552" s="152"/>
      <c r="O1552" s="152"/>
      <c r="P1552" s="152"/>
      <c r="Q1552" s="152"/>
      <c r="R1552" s="152"/>
      <c r="S1552" s="152"/>
      <c r="T1552" s="152"/>
      <c r="U1552" s="152"/>
      <c r="V1552" s="156"/>
      <c r="W1552" s="152"/>
      <c r="X1552" s="153"/>
    </row>
    <row r="1553" spans="11:24" x14ac:dyDescent="0.2">
      <c r="K1553" s="152"/>
      <c r="L1553" s="152"/>
      <c r="M1553" s="152"/>
      <c r="N1553" s="152"/>
      <c r="O1553" s="152"/>
      <c r="P1553" s="152"/>
      <c r="Q1553" s="152"/>
      <c r="R1553" s="152"/>
      <c r="S1553" s="152"/>
      <c r="T1553" s="152"/>
      <c r="U1553" s="152"/>
      <c r="V1553" s="156"/>
      <c r="W1553" s="152"/>
      <c r="X1553" s="153"/>
    </row>
    <row r="1554" spans="11:24" x14ac:dyDescent="0.2">
      <c r="K1554" s="152"/>
      <c r="L1554" s="152"/>
      <c r="M1554" s="152"/>
      <c r="N1554" s="152"/>
      <c r="O1554" s="152"/>
      <c r="P1554" s="152"/>
      <c r="Q1554" s="152"/>
      <c r="R1554" s="152"/>
      <c r="S1554" s="152"/>
      <c r="T1554" s="152"/>
      <c r="U1554" s="152"/>
      <c r="V1554" s="156"/>
      <c r="W1554" s="152"/>
      <c r="X1554" s="153"/>
    </row>
    <row r="1555" spans="11:24" x14ac:dyDescent="0.2">
      <c r="K1555" s="152"/>
      <c r="L1555" s="152"/>
      <c r="M1555" s="152"/>
      <c r="N1555" s="152"/>
      <c r="O1555" s="152"/>
      <c r="P1555" s="152"/>
      <c r="Q1555" s="152"/>
      <c r="R1555" s="152"/>
      <c r="S1555" s="152"/>
      <c r="T1555" s="152"/>
      <c r="U1555" s="152"/>
      <c r="V1555" s="156"/>
      <c r="W1555" s="152"/>
      <c r="X1555" s="153"/>
    </row>
    <row r="1556" spans="11:24" x14ac:dyDescent="0.2">
      <c r="K1556" s="152"/>
      <c r="L1556" s="152"/>
      <c r="M1556" s="152"/>
      <c r="N1556" s="152"/>
      <c r="O1556" s="152"/>
      <c r="P1556" s="152"/>
      <c r="Q1556" s="152"/>
      <c r="R1556" s="152"/>
      <c r="S1556" s="152"/>
      <c r="T1556" s="152"/>
      <c r="U1556" s="152"/>
      <c r="V1556" s="156"/>
      <c r="W1556" s="152"/>
      <c r="X1556" s="153"/>
    </row>
    <row r="1557" spans="11:24" x14ac:dyDescent="0.2">
      <c r="K1557" s="152"/>
      <c r="L1557" s="152"/>
      <c r="M1557" s="152"/>
      <c r="N1557" s="152"/>
      <c r="O1557" s="152"/>
      <c r="P1557" s="152"/>
      <c r="Q1557" s="152"/>
      <c r="R1557" s="152"/>
      <c r="S1557" s="152"/>
      <c r="T1557" s="152"/>
      <c r="U1557" s="152"/>
      <c r="V1557" s="156"/>
      <c r="W1557" s="152"/>
      <c r="X1557" s="153"/>
    </row>
    <row r="1558" spans="11:24" x14ac:dyDescent="0.2">
      <c r="K1558" s="152"/>
      <c r="L1558" s="152"/>
      <c r="M1558" s="152"/>
      <c r="N1558" s="152"/>
      <c r="O1558" s="152"/>
      <c r="P1558" s="152"/>
      <c r="Q1558" s="152"/>
      <c r="R1558" s="152"/>
      <c r="S1558" s="152"/>
      <c r="T1558" s="152"/>
      <c r="U1558" s="152"/>
      <c r="V1558" s="156"/>
      <c r="W1558" s="152"/>
      <c r="X1558" s="153"/>
    </row>
    <row r="1559" spans="11:24" x14ac:dyDescent="0.2">
      <c r="K1559" s="152"/>
      <c r="L1559" s="152"/>
      <c r="M1559" s="152"/>
      <c r="N1559" s="152"/>
      <c r="O1559" s="152"/>
      <c r="P1559" s="152"/>
      <c r="Q1559" s="152"/>
      <c r="R1559" s="152"/>
      <c r="S1559" s="152"/>
      <c r="T1559" s="152"/>
      <c r="U1559" s="152"/>
      <c r="V1559" s="156"/>
      <c r="W1559" s="152"/>
      <c r="X1559" s="153"/>
    </row>
    <row r="1560" spans="11:24" x14ac:dyDescent="0.2">
      <c r="K1560" s="152"/>
      <c r="L1560" s="152"/>
      <c r="M1560" s="152"/>
      <c r="N1560" s="152"/>
      <c r="O1560" s="152"/>
      <c r="P1560" s="152"/>
      <c r="Q1560" s="152"/>
      <c r="R1560" s="152"/>
      <c r="S1560" s="152"/>
      <c r="T1560" s="152"/>
      <c r="U1560" s="152"/>
      <c r="V1560" s="156"/>
      <c r="W1560" s="152"/>
      <c r="X1560" s="153"/>
    </row>
    <row r="1561" spans="11:24" x14ac:dyDescent="0.2">
      <c r="K1561" s="152"/>
      <c r="L1561" s="152"/>
      <c r="M1561" s="152"/>
      <c r="N1561" s="152"/>
      <c r="O1561" s="152"/>
      <c r="P1561" s="152"/>
      <c r="Q1561" s="152"/>
      <c r="R1561" s="152"/>
      <c r="S1561" s="152"/>
      <c r="T1561" s="152"/>
      <c r="U1561" s="152"/>
      <c r="V1561" s="156"/>
      <c r="W1561" s="152"/>
      <c r="X1561" s="153"/>
    </row>
    <row r="1562" spans="11:24" x14ac:dyDescent="0.2">
      <c r="K1562" s="152"/>
      <c r="L1562" s="152"/>
      <c r="M1562" s="152"/>
      <c r="N1562" s="152"/>
      <c r="O1562" s="152"/>
      <c r="P1562" s="152"/>
      <c r="Q1562" s="152"/>
      <c r="R1562" s="152"/>
      <c r="S1562" s="152"/>
      <c r="T1562" s="152"/>
      <c r="U1562" s="152"/>
      <c r="V1562" s="156"/>
      <c r="W1562" s="152"/>
      <c r="X1562" s="153"/>
    </row>
    <row r="1563" spans="11:24" x14ac:dyDescent="0.2">
      <c r="K1563" s="152"/>
      <c r="L1563" s="152"/>
      <c r="M1563" s="152"/>
      <c r="N1563" s="152"/>
      <c r="O1563" s="152"/>
      <c r="P1563" s="152"/>
      <c r="Q1563" s="152"/>
      <c r="R1563" s="152"/>
      <c r="S1563" s="152"/>
      <c r="T1563" s="152"/>
      <c r="U1563" s="152"/>
      <c r="V1563" s="156"/>
      <c r="W1563" s="152"/>
      <c r="X1563" s="153"/>
    </row>
    <row r="1564" spans="11:24" x14ac:dyDescent="0.2">
      <c r="K1564" s="152"/>
      <c r="L1564" s="152"/>
      <c r="M1564" s="152"/>
      <c r="N1564" s="152"/>
      <c r="O1564" s="152"/>
      <c r="P1564" s="152"/>
      <c r="Q1564" s="152"/>
      <c r="R1564" s="152"/>
      <c r="S1564" s="152"/>
      <c r="T1564" s="152"/>
      <c r="U1564" s="152"/>
      <c r="V1564" s="156"/>
      <c r="W1564" s="152"/>
      <c r="X1564" s="153"/>
    </row>
    <row r="1565" spans="11:24" x14ac:dyDescent="0.2">
      <c r="K1565" s="152"/>
      <c r="L1565" s="152"/>
      <c r="M1565" s="152"/>
      <c r="N1565" s="152"/>
      <c r="O1565" s="152"/>
      <c r="P1565" s="152"/>
      <c r="Q1565" s="152"/>
      <c r="R1565" s="152"/>
      <c r="S1565" s="152"/>
      <c r="T1565" s="152"/>
      <c r="U1565" s="152"/>
      <c r="V1565" s="156"/>
      <c r="W1565" s="152"/>
      <c r="X1565" s="153"/>
    </row>
    <row r="1566" spans="11:24" x14ac:dyDescent="0.2">
      <c r="K1566" s="152"/>
      <c r="L1566" s="152"/>
      <c r="M1566" s="152"/>
      <c r="N1566" s="152"/>
      <c r="O1566" s="152"/>
      <c r="P1566" s="152"/>
      <c r="Q1566" s="152"/>
      <c r="R1566" s="152"/>
      <c r="S1566" s="152"/>
      <c r="T1566" s="152"/>
      <c r="U1566" s="152"/>
      <c r="V1566" s="156"/>
      <c r="W1566" s="152"/>
      <c r="X1566" s="153"/>
    </row>
    <row r="1567" spans="11:24" x14ac:dyDescent="0.2">
      <c r="K1567" s="152"/>
      <c r="L1567" s="152"/>
      <c r="M1567" s="152"/>
      <c r="N1567" s="152"/>
      <c r="O1567" s="152"/>
      <c r="P1567" s="152"/>
      <c r="Q1567" s="152"/>
      <c r="R1567" s="152"/>
      <c r="S1567" s="152"/>
      <c r="T1567" s="152"/>
      <c r="U1567" s="152"/>
      <c r="V1567" s="156"/>
      <c r="W1567" s="152"/>
      <c r="X1567" s="153"/>
    </row>
    <row r="1568" spans="11:24" x14ac:dyDescent="0.2">
      <c r="K1568" s="152"/>
      <c r="L1568" s="152"/>
      <c r="M1568" s="152"/>
      <c r="N1568" s="152"/>
      <c r="O1568" s="152"/>
      <c r="P1568" s="152"/>
      <c r="Q1568" s="152"/>
      <c r="R1568" s="152"/>
      <c r="S1568" s="152"/>
      <c r="T1568" s="152"/>
      <c r="U1568" s="152"/>
      <c r="V1568" s="156"/>
      <c r="W1568" s="152"/>
      <c r="X1568" s="153"/>
    </row>
    <row r="1569" spans="11:24" x14ac:dyDescent="0.2">
      <c r="K1569" s="152"/>
      <c r="L1569" s="152"/>
      <c r="M1569" s="152"/>
      <c r="N1569" s="152"/>
      <c r="O1569" s="152"/>
      <c r="P1569" s="152"/>
      <c r="Q1569" s="152"/>
      <c r="R1569" s="152"/>
      <c r="S1569" s="152"/>
      <c r="T1569" s="152"/>
      <c r="U1569" s="152"/>
      <c r="V1569" s="156"/>
      <c r="W1569" s="152"/>
      <c r="X1569" s="153"/>
    </row>
    <row r="1570" spans="11:24" x14ac:dyDescent="0.2">
      <c r="K1570" s="152"/>
      <c r="L1570" s="152"/>
      <c r="M1570" s="152"/>
      <c r="N1570" s="152"/>
      <c r="O1570" s="152"/>
      <c r="P1570" s="152"/>
      <c r="Q1570" s="152"/>
      <c r="R1570" s="152"/>
      <c r="S1570" s="152"/>
      <c r="T1570" s="152"/>
      <c r="U1570" s="152"/>
      <c r="V1570" s="156"/>
      <c r="W1570" s="152"/>
      <c r="X1570" s="153"/>
    </row>
    <row r="1571" spans="11:24" x14ac:dyDescent="0.2">
      <c r="K1571" s="152"/>
      <c r="L1571" s="152"/>
      <c r="M1571" s="152"/>
      <c r="N1571" s="152"/>
      <c r="O1571" s="152"/>
      <c r="P1571" s="152"/>
      <c r="Q1571" s="152"/>
      <c r="R1571" s="152"/>
      <c r="S1571" s="152"/>
      <c r="T1571" s="152"/>
      <c r="U1571" s="152"/>
      <c r="V1571" s="156"/>
      <c r="W1571" s="152"/>
      <c r="X1571" s="153"/>
    </row>
    <row r="1572" spans="11:24" x14ac:dyDescent="0.2">
      <c r="K1572" s="152"/>
      <c r="L1572" s="152"/>
      <c r="M1572" s="152"/>
      <c r="N1572" s="152"/>
      <c r="O1572" s="152"/>
      <c r="P1572" s="152"/>
      <c r="Q1572" s="152"/>
      <c r="R1572" s="152"/>
      <c r="S1572" s="152"/>
      <c r="T1572" s="152"/>
      <c r="U1572" s="152"/>
      <c r="V1572" s="156"/>
      <c r="W1572" s="152"/>
      <c r="X1572" s="153"/>
    </row>
    <row r="1573" spans="11:24" x14ac:dyDescent="0.2">
      <c r="K1573" s="152"/>
      <c r="L1573" s="152"/>
      <c r="M1573" s="152"/>
      <c r="N1573" s="152"/>
      <c r="O1573" s="152"/>
      <c r="P1573" s="152"/>
      <c r="Q1573" s="152"/>
      <c r="R1573" s="152"/>
      <c r="S1573" s="152"/>
      <c r="T1573" s="152"/>
      <c r="U1573" s="152"/>
      <c r="V1573" s="156"/>
      <c r="W1573" s="152"/>
      <c r="X1573" s="153"/>
    </row>
    <row r="1574" spans="11:24" x14ac:dyDescent="0.2">
      <c r="K1574" s="152"/>
      <c r="L1574" s="152"/>
      <c r="M1574" s="152"/>
      <c r="N1574" s="152"/>
      <c r="O1574" s="152"/>
      <c r="P1574" s="152"/>
      <c r="Q1574" s="152"/>
      <c r="R1574" s="152"/>
      <c r="S1574" s="152"/>
      <c r="T1574" s="152"/>
      <c r="U1574" s="152"/>
      <c r="V1574" s="156"/>
      <c r="W1574" s="152"/>
      <c r="X1574" s="153"/>
    </row>
    <row r="1575" spans="11:24" x14ac:dyDescent="0.2">
      <c r="K1575" s="152"/>
      <c r="L1575" s="152"/>
      <c r="M1575" s="152"/>
      <c r="N1575" s="152"/>
      <c r="O1575" s="152"/>
      <c r="P1575" s="152"/>
      <c r="Q1575" s="152"/>
      <c r="R1575" s="152"/>
      <c r="S1575" s="152"/>
      <c r="T1575" s="152"/>
      <c r="U1575" s="152"/>
      <c r="V1575" s="156"/>
      <c r="W1575" s="152"/>
      <c r="X1575" s="153"/>
    </row>
    <row r="1576" spans="11:24" x14ac:dyDescent="0.2">
      <c r="K1576" s="152"/>
      <c r="L1576" s="152"/>
      <c r="M1576" s="152"/>
      <c r="N1576" s="152"/>
      <c r="O1576" s="152"/>
      <c r="P1576" s="152"/>
      <c r="Q1576" s="152"/>
      <c r="R1576" s="152"/>
      <c r="S1576" s="152"/>
      <c r="T1576" s="152"/>
      <c r="U1576" s="152"/>
      <c r="V1576" s="156"/>
      <c r="W1576" s="152"/>
      <c r="X1576" s="153"/>
    </row>
    <row r="1577" spans="11:24" x14ac:dyDescent="0.2">
      <c r="K1577" s="152"/>
      <c r="L1577" s="152"/>
      <c r="M1577" s="152"/>
      <c r="N1577" s="152"/>
      <c r="O1577" s="152"/>
      <c r="P1577" s="152"/>
      <c r="Q1577" s="152"/>
      <c r="R1577" s="152"/>
      <c r="S1577" s="152"/>
      <c r="T1577" s="152"/>
      <c r="U1577" s="152"/>
      <c r="V1577" s="156"/>
      <c r="W1577" s="152"/>
      <c r="X1577" s="153"/>
    </row>
    <row r="1578" spans="11:24" x14ac:dyDescent="0.2">
      <c r="K1578" s="152"/>
      <c r="L1578" s="152"/>
      <c r="M1578" s="152"/>
      <c r="N1578" s="152"/>
      <c r="O1578" s="152"/>
      <c r="P1578" s="152"/>
      <c r="Q1578" s="152"/>
      <c r="R1578" s="152"/>
      <c r="S1578" s="152"/>
      <c r="T1578" s="152"/>
      <c r="U1578" s="152"/>
      <c r="V1578" s="156"/>
      <c r="W1578" s="152"/>
      <c r="X1578" s="153"/>
    </row>
    <row r="1579" spans="11:24" x14ac:dyDescent="0.2">
      <c r="K1579" s="152"/>
      <c r="L1579" s="152"/>
      <c r="M1579" s="152"/>
      <c r="N1579" s="152"/>
      <c r="O1579" s="152"/>
      <c r="P1579" s="152"/>
      <c r="Q1579" s="152"/>
      <c r="R1579" s="152"/>
      <c r="S1579" s="152"/>
      <c r="T1579" s="152"/>
      <c r="U1579" s="152"/>
      <c r="V1579" s="156"/>
      <c r="W1579" s="152"/>
      <c r="X1579" s="153"/>
    </row>
    <row r="1580" spans="11:24" x14ac:dyDescent="0.2">
      <c r="K1580" s="152"/>
      <c r="L1580" s="152"/>
      <c r="M1580" s="152"/>
      <c r="N1580" s="152"/>
      <c r="O1580" s="152"/>
      <c r="P1580" s="152"/>
      <c r="Q1580" s="152"/>
      <c r="R1580" s="152"/>
      <c r="S1580" s="152"/>
      <c r="T1580" s="152"/>
      <c r="U1580" s="152"/>
      <c r="V1580" s="156"/>
      <c r="W1580" s="152"/>
      <c r="X1580" s="153"/>
    </row>
    <row r="1581" spans="11:24" x14ac:dyDescent="0.2">
      <c r="K1581" s="152"/>
      <c r="L1581" s="152"/>
      <c r="M1581" s="152"/>
      <c r="N1581" s="152"/>
      <c r="O1581" s="152"/>
      <c r="P1581" s="152"/>
      <c r="Q1581" s="152"/>
      <c r="R1581" s="152"/>
      <c r="S1581" s="152"/>
      <c r="T1581" s="152"/>
      <c r="U1581" s="152"/>
      <c r="V1581" s="156"/>
      <c r="W1581" s="152"/>
      <c r="X1581" s="153"/>
    </row>
    <row r="1582" spans="11:24" x14ac:dyDescent="0.2">
      <c r="K1582" s="152"/>
      <c r="L1582" s="152"/>
      <c r="M1582" s="152"/>
      <c r="N1582" s="152"/>
      <c r="O1582" s="152"/>
      <c r="P1582" s="152"/>
      <c r="Q1582" s="152"/>
      <c r="R1582" s="152"/>
      <c r="S1582" s="152"/>
      <c r="T1582" s="152"/>
      <c r="U1582" s="152"/>
      <c r="V1582" s="156"/>
      <c r="W1582" s="152"/>
      <c r="X1582" s="153"/>
    </row>
    <row r="1583" spans="11:24" x14ac:dyDescent="0.2">
      <c r="K1583" s="152"/>
      <c r="L1583" s="152"/>
      <c r="M1583" s="152"/>
      <c r="N1583" s="152"/>
      <c r="O1583" s="152"/>
      <c r="P1583" s="152"/>
      <c r="Q1583" s="152"/>
      <c r="R1583" s="152"/>
      <c r="S1583" s="152"/>
      <c r="T1583" s="152"/>
      <c r="U1583" s="152"/>
      <c r="V1583" s="156"/>
      <c r="W1583" s="152"/>
      <c r="X1583" s="153"/>
    </row>
    <row r="1584" spans="11:24" x14ac:dyDescent="0.2">
      <c r="K1584" s="152"/>
      <c r="L1584" s="152"/>
      <c r="M1584" s="152"/>
      <c r="N1584" s="152"/>
      <c r="O1584" s="152"/>
      <c r="P1584" s="152"/>
      <c r="Q1584" s="152"/>
      <c r="R1584" s="152"/>
      <c r="S1584" s="152"/>
      <c r="T1584" s="152"/>
      <c r="U1584" s="152"/>
      <c r="V1584" s="156"/>
      <c r="W1584" s="152"/>
      <c r="X1584" s="153"/>
    </row>
    <row r="1585" spans="11:24" x14ac:dyDescent="0.2">
      <c r="K1585" s="152"/>
      <c r="L1585" s="152"/>
      <c r="M1585" s="152"/>
      <c r="N1585" s="152"/>
      <c r="O1585" s="152"/>
      <c r="P1585" s="152"/>
      <c r="Q1585" s="152"/>
      <c r="R1585" s="152"/>
      <c r="S1585" s="152"/>
      <c r="T1585" s="152"/>
      <c r="U1585" s="152"/>
      <c r="V1585" s="156"/>
      <c r="W1585" s="152"/>
      <c r="X1585" s="153"/>
    </row>
    <row r="1586" spans="11:24" x14ac:dyDescent="0.2">
      <c r="K1586" s="152"/>
      <c r="L1586" s="152"/>
      <c r="M1586" s="152"/>
      <c r="N1586" s="152"/>
      <c r="O1586" s="152"/>
      <c r="P1586" s="152"/>
      <c r="Q1586" s="152"/>
      <c r="R1586" s="152"/>
      <c r="S1586" s="152"/>
      <c r="T1586" s="152"/>
      <c r="U1586" s="152"/>
      <c r="V1586" s="156"/>
      <c r="W1586" s="152"/>
      <c r="X1586" s="153"/>
    </row>
    <row r="1587" spans="11:24" x14ac:dyDescent="0.2">
      <c r="K1587" s="152"/>
      <c r="L1587" s="152"/>
      <c r="M1587" s="152"/>
      <c r="N1587" s="152"/>
      <c r="O1587" s="152"/>
      <c r="P1587" s="152"/>
      <c r="Q1587" s="152"/>
      <c r="R1587" s="152"/>
      <c r="S1587" s="152"/>
      <c r="T1587" s="152"/>
      <c r="U1587" s="152"/>
      <c r="V1587" s="156"/>
      <c r="W1587" s="152"/>
      <c r="X1587" s="153"/>
    </row>
    <row r="1588" spans="11:24" x14ac:dyDescent="0.2">
      <c r="K1588" s="152"/>
      <c r="L1588" s="152"/>
      <c r="M1588" s="152"/>
      <c r="N1588" s="152"/>
      <c r="O1588" s="152"/>
      <c r="P1588" s="152"/>
      <c r="Q1588" s="152"/>
      <c r="R1588" s="152"/>
      <c r="S1588" s="152"/>
      <c r="T1588" s="152"/>
      <c r="U1588" s="152"/>
      <c r="V1588" s="156"/>
      <c r="W1588" s="152"/>
      <c r="X1588" s="153"/>
    </row>
    <row r="1589" spans="11:24" x14ac:dyDescent="0.2">
      <c r="K1589" s="152"/>
      <c r="L1589" s="152"/>
      <c r="M1589" s="152"/>
      <c r="N1589" s="152"/>
      <c r="O1589" s="152"/>
      <c r="P1589" s="152"/>
      <c r="Q1589" s="152"/>
      <c r="R1589" s="152"/>
      <c r="S1589" s="152"/>
      <c r="T1589" s="152"/>
      <c r="U1589" s="152"/>
      <c r="V1589" s="156"/>
      <c r="W1589" s="152"/>
      <c r="X1589" s="153"/>
    </row>
    <row r="1590" spans="11:24" x14ac:dyDescent="0.2">
      <c r="K1590" s="152"/>
      <c r="L1590" s="152"/>
      <c r="M1590" s="152"/>
      <c r="N1590" s="152"/>
      <c r="O1590" s="152"/>
      <c r="P1590" s="152"/>
      <c r="Q1590" s="152"/>
      <c r="R1590" s="152"/>
      <c r="S1590" s="152"/>
      <c r="T1590" s="152"/>
      <c r="U1590" s="152"/>
      <c r="V1590" s="156"/>
      <c r="W1590" s="152"/>
      <c r="X1590" s="153"/>
    </row>
    <row r="1591" spans="11:24" x14ac:dyDescent="0.2">
      <c r="K1591" s="152"/>
      <c r="L1591" s="152"/>
      <c r="M1591" s="152"/>
      <c r="N1591" s="152"/>
      <c r="O1591" s="152"/>
      <c r="P1591" s="152"/>
      <c r="Q1591" s="152"/>
      <c r="R1591" s="152"/>
      <c r="S1591" s="152"/>
      <c r="T1591" s="152"/>
      <c r="U1591" s="152"/>
      <c r="V1591" s="156"/>
      <c r="W1591" s="152"/>
      <c r="X1591" s="153"/>
    </row>
    <row r="1592" spans="11:24" x14ac:dyDescent="0.2">
      <c r="K1592" s="152"/>
      <c r="L1592" s="152"/>
      <c r="M1592" s="152"/>
      <c r="N1592" s="152"/>
      <c r="O1592" s="152"/>
      <c r="P1592" s="152"/>
      <c r="Q1592" s="152"/>
      <c r="R1592" s="152"/>
      <c r="S1592" s="152"/>
      <c r="T1592" s="152"/>
      <c r="U1592" s="152"/>
      <c r="V1592" s="156"/>
      <c r="W1592" s="152"/>
      <c r="X1592" s="153"/>
    </row>
    <row r="1593" spans="11:24" x14ac:dyDescent="0.2">
      <c r="K1593" s="152"/>
      <c r="L1593" s="152"/>
      <c r="M1593" s="152"/>
      <c r="N1593" s="152"/>
      <c r="O1593" s="152"/>
      <c r="P1593" s="152"/>
      <c r="Q1593" s="152"/>
      <c r="R1593" s="152"/>
      <c r="S1593" s="152"/>
      <c r="T1593" s="152"/>
      <c r="U1593" s="152"/>
      <c r="V1593" s="156"/>
      <c r="W1593" s="152"/>
      <c r="X1593" s="153"/>
    </row>
    <row r="1594" spans="11:24" x14ac:dyDescent="0.2">
      <c r="K1594" s="152"/>
      <c r="L1594" s="152"/>
      <c r="M1594" s="152"/>
      <c r="N1594" s="152"/>
      <c r="O1594" s="152"/>
      <c r="P1594" s="152"/>
      <c r="Q1594" s="152"/>
      <c r="R1594" s="152"/>
      <c r="S1594" s="152"/>
      <c r="T1594" s="152"/>
      <c r="U1594" s="152"/>
      <c r="V1594" s="156"/>
      <c r="W1594" s="152"/>
      <c r="X1594" s="153"/>
    </row>
    <row r="1595" spans="11:24" x14ac:dyDescent="0.2">
      <c r="K1595" s="152"/>
      <c r="L1595" s="152"/>
      <c r="M1595" s="152"/>
      <c r="N1595" s="152"/>
      <c r="O1595" s="152"/>
      <c r="P1595" s="152"/>
      <c r="Q1595" s="152"/>
      <c r="R1595" s="152"/>
      <c r="S1595" s="152"/>
      <c r="T1595" s="152"/>
      <c r="U1595" s="152"/>
      <c r="V1595" s="156"/>
      <c r="W1595" s="152"/>
      <c r="X1595" s="153"/>
    </row>
    <row r="1596" spans="11:24" x14ac:dyDescent="0.2">
      <c r="K1596" s="152"/>
      <c r="L1596" s="152"/>
      <c r="M1596" s="152"/>
      <c r="N1596" s="152"/>
      <c r="O1596" s="152"/>
      <c r="P1596" s="152"/>
      <c r="Q1596" s="152"/>
      <c r="R1596" s="152"/>
      <c r="S1596" s="152"/>
      <c r="T1596" s="152"/>
      <c r="U1596" s="152"/>
      <c r="V1596" s="156"/>
      <c r="W1596" s="152"/>
      <c r="X1596" s="153"/>
    </row>
    <row r="1597" spans="11:24" x14ac:dyDescent="0.2">
      <c r="K1597" s="152"/>
      <c r="L1597" s="152"/>
      <c r="M1597" s="152"/>
      <c r="N1597" s="152"/>
      <c r="O1597" s="152"/>
      <c r="P1597" s="152"/>
      <c r="Q1597" s="152"/>
      <c r="R1597" s="152"/>
      <c r="S1597" s="152"/>
      <c r="T1597" s="152"/>
      <c r="U1597" s="152"/>
      <c r="V1597" s="156"/>
      <c r="W1597" s="152"/>
      <c r="X1597" s="153"/>
    </row>
    <row r="1598" spans="11:24" x14ac:dyDescent="0.2">
      <c r="K1598" s="152"/>
      <c r="L1598" s="152"/>
      <c r="M1598" s="152"/>
      <c r="N1598" s="152"/>
      <c r="O1598" s="152"/>
      <c r="P1598" s="152"/>
      <c r="Q1598" s="152"/>
      <c r="R1598" s="152"/>
      <c r="S1598" s="152"/>
      <c r="T1598" s="152"/>
      <c r="U1598" s="152"/>
      <c r="V1598" s="156"/>
      <c r="W1598" s="152"/>
      <c r="X1598" s="153"/>
    </row>
    <row r="1599" spans="11:24" x14ac:dyDescent="0.2">
      <c r="K1599" s="152"/>
      <c r="L1599" s="152"/>
      <c r="M1599" s="152"/>
      <c r="N1599" s="152"/>
      <c r="O1599" s="152"/>
      <c r="P1599" s="152"/>
      <c r="Q1599" s="152"/>
      <c r="R1599" s="152"/>
      <c r="S1599" s="152"/>
      <c r="T1599" s="152"/>
      <c r="U1599" s="152"/>
      <c r="V1599" s="156"/>
      <c r="W1599" s="152"/>
      <c r="X1599" s="153"/>
    </row>
    <row r="1600" spans="11:24" x14ac:dyDescent="0.2">
      <c r="K1600" s="152"/>
      <c r="L1600" s="152"/>
      <c r="M1600" s="152"/>
      <c r="N1600" s="152"/>
      <c r="O1600" s="152"/>
      <c r="P1600" s="152"/>
      <c r="Q1600" s="152"/>
      <c r="R1600" s="152"/>
      <c r="S1600" s="152"/>
      <c r="T1600" s="152"/>
      <c r="U1600" s="152"/>
      <c r="V1600" s="156"/>
      <c r="W1600" s="152"/>
      <c r="X1600" s="153"/>
    </row>
    <row r="1601" spans="11:24" x14ac:dyDescent="0.2">
      <c r="K1601" s="152"/>
      <c r="L1601" s="152"/>
      <c r="M1601" s="152"/>
      <c r="N1601" s="152"/>
      <c r="O1601" s="152"/>
      <c r="P1601" s="152"/>
      <c r="Q1601" s="152"/>
      <c r="R1601" s="152"/>
      <c r="S1601" s="152"/>
      <c r="T1601" s="152"/>
      <c r="U1601" s="152"/>
      <c r="V1601" s="156"/>
      <c r="W1601" s="152"/>
      <c r="X1601" s="153"/>
    </row>
    <row r="1602" spans="11:24" x14ac:dyDescent="0.2">
      <c r="K1602" s="152"/>
      <c r="L1602" s="152"/>
      <c r="M1602" s="152"/>
      <c r="N1602" s="152"/>
      <c r="O1602" s="152"/>
      <c r="P1602" s="152"/>
      <c r="Q1602" s="152"/>
      <c r="R1602" s="152"/>
      <c r="S1602" s="152"/>
      <c r="T1602" s="152"/>
      <c r="U1602" s="152"/>
      <c r="V1602" s="156"/>
      <c r="W1602" s="152"/>
      <c r="X1602" s="153"/>
    </row>
    <row r="1603" spans="11:24" x14ac:dyDescent="0.2">
      <c r="K1603" s="152"/>
      <c r="L1603" s="152"/>
      <c r="M1603" s="152"/>
      <c r="N1603" s="152"/>
      <c r="O1603" s="152"/>
      <c r="P1603" s="152"/>
      <c r="Q1603" s="152"/>
      <c r="R1603" s="152"/>
      <c r="S1603" s="152"/>
      <c r="T1603" s="152"/>
      <c r="U1603" s="152"/>
      <c r="V1603" s="156"/>
      <c r="W1603" s="152"/>
      <c r="X1603" s="153"/>
    </row>
    <row r="1604" spans="11:24" x14ac:dyDescent="0.2">
      <c r="K1604" s="152"/>
      <c r="L1604" s="152"/>
      <c r="M1604" s="152"/>
      <c r="N1604" s="152"/>
      <c r="O1604" s="152"/>
      <c r="P1604" s="152"/>
      <c r="Q1604" s="152"/>
      <c r="R1604" s="152"/>
      <c r="S1604" s="152"/>
      <c r="T1604" s="152"/>
      <c r="U1604" s="152"/>
      <c r="V1604" s="156"/>
      <c r="W1604" s="152"/>
      <c r="X1604" s="153"/>
    </row>
    <row r="1605" spans="11:24" x14ac:dyDescent="0.2">
      <c r="K1605" s="152"/>
      <c r="L1605" s="152"/>
      <c r="M1605" s="152"/>
      <c r="N1605" s="152"/>
      <c r="O1605" s="152"/>
      <c r="P1605" s="152"/>
      <c r="Q1605" s="152"/>
      <c r="R1605" s="152"/>
      <c r="S1605" s="152"/>
      <c r="T1605" s="152"/>
      <c r="U1605" s="152"/>
      <c r="V1605" s="156"/>
      <c r="W1605" s="152"/>
      <c r="X1605" s="153"/>
    </row>
    <row r="1606" spans="11:24" x14ac:dyDescent="0.2">
      <c r="K1606" s="152"/>
      <c r="L1606" s="152"/>
      <c r="M1606" s="152"/>
      <c r="N1606" s="152"/>
      <c r="O1606" s="152"/>
      <c r="P1606" s="152"/>
      <c r="Q1606" s="152"/>
      <c r="R1606" s="152"/>
      <c r="S1606" s="152"/>
      <c r="T1606" s="152"/>
      <c r="U1606" s="152"/>
      <c r="V1606" s="156"/>
      <c r="W1606" s="152"/>
      <c r="X1606" s="153"/>
    </row>
    <row r="1607" spans="11:24" x14ac:dyDescent="0.2">
      <c r="K1607" s="152"/>
      <c r="L1607" s="152"/>
      <c r="M1607" s="152"/>
      <c r="N1607" s="152"/>
      <c r="O1607" s="152"/>
      <c r="P1607" s="152"/>
      <c r="Q1607" s="152"/>
      <c r="R1607" s="152"/>
      <c r="S1607" s="152"/>
      <c r="T1607" s="152"/>
      <c r="U1607" s="152"/>
      <c r="V1607" s="156"/>
      <c r="W1607" s="152"/>
      <c r="X1607" s="153"/>
    </row>
    <row r="1608" spans="11:24" x14ac:dyDescent="0.2">
      <c r="K1608" s="152"/>
      <c r="L1608" s="152"/>
      <c r="M1608" s="152"/>
      <c r="N1608" s="152"/>
      <c r="O1608" s="152"/>
      <c r="P1608" s="152"/>
      <c r="Q1608" s="152"/>
      <c r="R1608" s="152"/>
      <c r="S1608" s="152"/>
      <c r="T1608" s="152"/>
      <c r="U1608" s="152"/>
      <c r="V1608" s="156"/>
      <c r="W1608" s="152"/>
      <c r="X1608" s="153"/>
    </row>
    <row r="1609" spans="11:24" x14ac:dyDescent="0.2">
      <c r="K1609" s="152"/>
      <c r="L1609" s="152"/>
      <c r="M1609" s="152"/>
      <c r="N1609" s="152"/>
      <c r="O1609" s="152"/>
      <c r="P1609" s="152"/>
      <c r="Q1609" s="152"/>
      <c r="R1609" s="152"/>
      <c r="S1609" s="152"/>
      <c r="T1609" s="152"/>
      <c r="U1609" s="152"/>
      <c r="V1609" s="156"/>
      <c r="W1609" s="152"/>
      <c r="X1609" s="153"/>
    </row>
    <row r="1610" spans="11:24" x14ac:dyDescent="0.2">
      <c r="K1610" s="152"/>
      <c r="L1610" s="152"/>
      <c r="M1610" s="152"/>
      <c r="N1610" s="152"/>
      <c r="O1610" s="152"/>
      <c r="P1610" s="152"/>
      <c r="Q1610" s="152"/>
      <c r="R1610" s="152"/>
      <c r="S1610" s="152"/>
      <c r="T1610" s="152"/>
      <c r="U1610" s="152"/>
      <c r="V1610" s="156"/>
      <c r="W1610" s="152"/>
      <c r="X1610" s="153"/>
    </row>
    <row r="1611" spans="11:24" x14ac:dyDescent="0.2">
      <c r="K1611" s="152"/>
      <c r="L1611" s="152"/>
      <c r="M1611" s="152"/>
      <c r="N1611" s="152"/>
      <c r="O1611" s="152"/>
      <c r="P1611" s="152"/>
      <c r="Q1611" s="152"/>
      <c r="R1611" s="152"/>
      <c r="S1611" s="152"/>
      <c r="T1611" s="152"/>
      <c r="U1611" s="152"/>
      <c r="V1611" s="156"/>
      <c r="W1611" s="152"/>
      <c r="X1611" s="153"/>
    </row>
    <row r="1612" spans="11:24" x14ac:dyDescent="0.2">
      <c r="K1612" s="152"/>
      <c r="L1612" s="152"/>
      <c r="M1612" s="152"/>
      <c r="N1612" s="152"/>
      <c r="O1612" s="152"/>
      <c r="P1612" s="152"/>
      <c r="Q1612" s="152"/>
      <c r="R1612" s="152"/>
      <c r="S1612" s="152"/>
      <c r="T1612" s="152"/>
      <c r="U1612" s="152"/>
      <c r="V1612" s="156"/>
      <c r="W1612" s="152"/>
      <c r="X1612" s="153"/>
    </row>
    <row r="1613" spans="11:24" x14ac:dyDescent="0.2">
      <c r="K1613" s="152"/>
      <c r="L1613" s="152"/>
      <c r="M1613" s="152"/>
      <c r="N1613" s="152"/>
      <c r="O1613" s="152"/>
      <c r="P1613" s="152"/>
      <c r="Q1613" s="152"/>
      <c r="R1613" s="152"/>
      <c r="S1613" s="152"/>
      <c r="T1613" s="152"/>
      <c r="U1613" s="152"/>
      <c r="V1613" s="156"/>
      <c r="W1613" s="152"/>
      <c r="X1613" s="153"/>
    </row>
    <row r="1614" spans="11:24" x14ac:dyDescent="0.2">
      <c r="K1614" s="152"/>
      <c r="L1614" s="152"/>
      <c r="M1614" s="152"/>
      <c r="N1614" s="152"/>
      <c r="O1614" s="152"/>
      <c r="P1614" s="152"/>
      <c r="Q1614" s="152"/>
      <c r="R1614" s="152"/>
      <c r="S1614" s="152"/>
      <c r="T1614" s="152"/>
      <c r="U1614" s="152"/>
      <c r="V1614" s="156"/>
      <c r="W1614" s="152"/>
      <c r="X1614" s="153"/>
    </row>
    <row r="1615" spans="11:24" x14ac:dyDescent="0.2">
      <c r="K1615" s="152"/>
      <c r="L1615" s="152"/>
      <c r="M1615" s="152"/>
      <c r="N1615" s="152"/>
      <c r="O1615" s="152"/>
      <c r="P1615" s="152"/>
      <c r="Q1615" s="152"/>
      <c r="R1615" s="152"/>
      <c r="S1615" s="152"/>
      <c r="T1615" s="152"/>
      <c r="U1615" s="152"/>
      <c r="V1615" s="156"/>
      <c r="W1615" s="152"/>
      <c r="X1615" s="153"/>
    </row>
    <row r="1616" spans="11:24" x14ac:dyDescent="0.2">
      <c r="K1616" s="152"/>
      <c r="L1616" s="152"/>
      <c r="M1616" s="152"/>
      <c r="N1616" s="152"/>
      <c r="O1616" s="152"/>
      <c r="P1616" s="152"/>
      <c r="Q1616" s="152"/>
      <c r="R1616" s="152"/>
      <c r="S1616" s="152"/>
      <c r="T1616" s="152"/>
      <c r="U1616" s="152"/>
      <c r="V1616" s="156"/>
      <c r="W1616" s="152"/>
      <c r="X1616" s="153"/>
    </row>
    <row r="1617" spans="11:24" x14ac:dyDescent="0.2">
      <c r="K1617" s="152"/>
      <c r="L1617" s="152"/>
      <c r="M1617" s="152"/>
      <c r="N1617" s="152"/>
      <c r="O1617" s="152"/>
      <c r="P1617" s="152"/>
      <c r="Q1617" s="152"/>
      <c r="R1617" s="152"/>
      <c r="S1617" s="152"/>
      <c r="T1617" s="152"/>
      <c r="U1617" s="152"/>
      <c r="V1617" s="156"/>
      <c r="W1617" s="152"/>
      <c r="X1617" s="153"/>
    </row>
    <row r="1618" spans="11:24" x14ac:dyDescent="0.2">
      <c r="K1618" s="152"/>
      <c r="L1618" s="152"/>
      <c r="M1618" s="152"/>
      <c r="N1618" s="152"/>
      <c r="O1618" s="152"/>
      <c r="P1618" s="152"/>
      <c r="Q1618" s="152"/>
      <c r="R1618" s="152"/>
      <c r="S1618" s="152"/>
      <c r="T1618" s="152"/>
      <c r="U1618" s="152"/>
      <c r="V1618" s="156"/>
      <c r="W1618" s="152"/>
      <c r="X1618" s="153"/>
    </row>
    <row r="1619" spans="11:24" x14ac:dyDescent="0.2">
      <c r="K1619" s="152"/>
      <c r="L1619" s="152"/>
      <c r="M1619" s="152"/>
      <c r="N1619" s="152"/>
      <c r="O1619" s="152"/>
      <c r="P1619" s="152"/>
      <c r="Q1619" s="152"/>
      <c r="R1619" s="152"/>
      <c r="S1619" s="152"/>
      <c r="T1619" s="152"/>
      <c r="U1619" s="152"/>
      <c r="V1619" s="156"/>
      <c r="W1619" s="152"/>
      <c r="X1619" s="153"/>
    </row>
    <row r="1620" spans="11:24" x14ac:dyDescent="0.2">
      <c r="K1620" s="152"/>
      <c r="L1620" s="152"/>
      <c r="M1620" s="152"/>
      <c r="N1620" s="152"/>
      <c r="O1620" s="152"/>
      <c r="P1620" s="152"/>
      <c r="Q1620" s="152"/>
      <c r="R1620" s="152"/>
      <c r="S1620" s="152"/>
      <c r="T1620" s="152"/>
      <c r="U1620" s="152"/>
      <c r="V1620" s="156"/>
      <c r="W1620" s="152"/>
      <c r="X1620" s="153"/>
    </row>
    <row r="1621" spans="11:24" x14ac:dyDescent="0.2">
      <c r="K1621" s="152"/>
      <c r="L1621" s="152"/>
      <c r="M1621" s="152"/>
      <c r="N1621" s="152"/>
      <c r="O1621" s="152"/>
      <c r="P1621" s="152"/>
      <c r="Q1621" s="152"/>
      <c r="R1621" s="152"/>
      <c r="S1621" s="152"/>
      <c r="T1621" s="152"/>
      <c r="U1621" s="152"/>
      <c r="V1621" s="156"/>
      <c r="W1621" s="152"/>
      <c r="X1621" s="153"/>
    </row>
    <row r="1622" spans="11:24" x14ac:dyDescent="0.2">
      <c r="K1622" s="152"/>
      <c r="L1622" s="152"/>
      <c r="M1622" s="152"/>
      <c r="N1622" s="152"/>
      <c r="O1622" s="152"/>
      <c r="P1622" s="152"/>
      <c r="Q1622" s="152"/>
      <c r="R1622" s="152"/>
      <c r="S1622" s="152"/>
      <c r="T1622" s="152"/>
      <c r="U1622" s="152"/>
      <c r="V1622" s="156"/>
      <c r="W1622" s="152"/>
      <c r="X1622" s="153"/>
    </row>
    <row r="1623" spans="11:24" x14ac:dyDescent="0.2">
      <c r="K1623" s="152"/>
      <c r="L1623" s="152"/>
      <c r="M1623" s="152"/>
      <c r="N1623" s="152"/>
      <c r="O1623" s="152"/>
      <c r="P1623" s="152"/>
      <c r="Q1623" s="152"/>
      <c r="R1623" s="152"/>
      <c r="S1623" s="152"/>
      <c r="T1623" s="152"/>
      <c r="U1623" s="152"/>
      <c r="V1623" s="156"/>
      <c r="W1623" s="152"/>
      <c r="X1623" s="153"/>
    </row>
    <row r="1624" spans="11:24" x14ac:dyDescent="0.2">
      <c r="K1624" s="152"/>
      <c r="L1624" s="152"/>
      <c r="M1624" s="152"/>
      <c r="N1624" s="152"/>
      <c r="O1624" s="152"/>
      <c r="P1624" s="152"/>
      <c r="Q1624" s="152"/>
      <c r="R1624" s="152"/>
      <c r="S1624" s="152"/>
      <c r="T1624" s="152"/>
      <c r="U1624" s="152"/>
      <c r="V1624" s="156"/>
      <c r="W1624" s="152"/>
      <c r="X1624" s="153"/>
    </row>
    <row r="1625" spans="11:24" x14ac:dyDescent="0.2">
      <c r="K1625" s="152"/>
      <c r="L1625" s="152"/>
      <c r="M1625" s="152"/>
      <c r="N1625" s="152"/>
      <c r="O1625" s="152"/>
      <c r="P1625" s="152"/>
      <c r="Q1625" s="152"/>
      <c r="R1625" s="152"/>
      <c r="S1625" s="152"/>
      <c r="T1625" s="152"/>
      <c r="U1625" s="152"/>
      <c r="V1625" s="156"/>
      <c r="W1625" s="152"/>
      <c r="X1625" s="153"/>
    </row>
    <row r="1626" spans="11:24" x14ac:dyDescent="0.2">
      <c r="K1626" s="152"/>
      <c r="L1626" s="152"/>
      <c r="M1626" s="152"/>
      <c r="N1626" s="152"/>
      <c r="O1626" s="152"/>
      <c r="P1626" s="152"/>
      <c r="Q1626" s="152"/>
      <c r="R1626" s="152"/>
      <c r="S1626" s="152"/>
      <c r="T1626" s="152"/>
      <c r="U1626" s="152"/>
      <c r="V1626" s="156"/>
      <c r="W1626" s="152"/>
      <c r="X1626" s="153"/>
    </row>
    <row r="1627" spans="11:24" x14ac:dyDescent="0.2">
      <c r="K1627" s="152"/>
      <c r="L1627" s="152"/>
      <c r="M1627" s="152"/>
      <c r="N1627" s="152"/>
      <c r="O1627" s="152"/>
      <c r="P1627" s="152"/>
      <c r="Q1627" s="152"/>
      <c r="R1627" s="152"/>
      <c r="S1627" s="152"/>
      <c r="T1627" s="152"/>
      <c r="U1627" s="152"/>
      <c r="V1627" s="156"/>
      <c r="W1627" s="152"/>
      <c r="X1627" s="153"/>
    </row>
    <row r="1628" spans="11:24" x14ac:dyDescent="0.2">
      <c r="K1628" s="152"/>
      <c r="L1628" s="152"/>
      <c r="M1628" s="152"/>
      <c r="N1628" s="152"/>
      <c r="O1628" s="152"/>
      <c r="P1628" s="152"/>
      <c r="Q1628" s="152"/>
      <c r="R1628" s="152"/>
      <c r="S1628" s="152"/>
      <c r="T1628" s="152"/>
      <c r="U1628" s="152"/>
      <c r="V1628" s="156"/>
      <c r="W1628" s="152"/>
      <c r="X1628" s="153"/>
    </row>
    <row r="1629" spans="11:24" x14ac:dyDescent="0.2">
      <c r="K1629" s="152"/>
      <c r="L1629" s="152"/>
      <c r="M1629" s="152"/>
      <c r="N1629" s="152"/>
      <c r="O1629" s="152"/>
      <c r="P1629" s="152"/>
      <c r="Q1629" s="152"/>
      <c r="R1629" s="152"/>
      <c r="S1629" s="152"/>
      <c r="T1629" s="152"/>
      <c r="U1629" s="152"/>
      <c r="V1629" s="156"/>
      <c r="W1629" s="152"/>
      <c r="X1629" s="153"/>
    </row>
    <row r="1630" spans="11:24" x14ac:dyDescent="0.2">
      <c r="K1630" s="152"/>
      <c r="L1630" s="152"/>
      <c r="M1630" s="152"/>
      <c r="N1630" s="152"/>
      <c r="O1630" s="152"/>
      <c r="P1630" s="152"/>
      <c r="Q1630" s="152"/>
      <c r="R1630" s="152"/>
      <c r="S1630" s="152"/>
      <c r="T1630" s="152"/>
      <c r="U1630" s="152"/>
      <c r="V1630" s="156"/>
      <c r="W1630" s="152"/>
      <c r="X1630" s="153"/>
    </row>
    <row r="1631" spans="11:24" x14ac:dyDescent="0.2">
      <c r="K1631" s="152"/>
      <c r="L1631" s="152"/>
      <c r="M1631" s="152"/>
      <c r="N1631" s="152"/>
      <c r="O1631" s="152"/>
      <c r="P1631" s="152"/>
      <c r="Q1631" s="152"/>
      <c r="R1631" s="152"/>
      <c r="S1631" s="152"/>
      <c r="T1631" s="152"/>
      <c r="U1631" s="152"/>
      <c r="V1631" s="156"/>
      <c r="W1631" s="152"/>
      <c r="X1631" s="153"/>
    </row>
    <row r="1632" spans="11:24" x14ac:dyDescent="0.2">
      <c r="K1632" s="152"/>
      <c r="L1632" s="152"/>
      <c r="M1632" s="152"/>
      <c r="N1632" s="152"/>
      <c r="O1632" s="152"/>
      <c r="P1632" s="152"/>
      <c r="Q1632" s="152"/>
      <c r="R1632" s="152"/>
      <c r="S1632" s="152"/>
      <c r="T1632" s="152"/>
      <c r="U1632" s="152"/>
      <c r="V1632" s="156"/>
      <c r="W1632" s="152"/>
      <c r="X1632" s="153"/>
    </row>
    <row r="1633" spans="11:24" x14ac:dyDescent="0.2">
      <c r="K1633" s="152"/>
      <c r="L1633" s="152"/>
      <c r="M1633" s="152"/>
      <c r="N1633" s="152"/>
      <c r="O1633" s="152"/>
      <c r="P1633" s="152"/>
      <c r="Q1633" s="152"/>
      <c r="R1633" s="152"/>
      <c r="S1633" s="152"/>
      <c r="T1633" s="152"/>
      <c r="U1633" s="152"/>
      <c r="V1633" s="156"/>
      <c r="W1633" s="152"/>
      <c r="X1633" s="153"/>
    </row>
    <row r="1634" spans="11:24" x14ac:dyDescent="0.2">
      <c r="K1634" s="152"/>
      <c r="L1634" s="152"/>
      <c r="M1634" s="152"/>
      <c r="N1634" s="152"/>
      <c r="O1634" s="152"/>
      <c r="P1634" s="152"/>
      <c r="Q1634" s="152"/>
      <c r="R1634" s="152"/>
      <c r="S1634" s="152"/>
      <c r="T1634" s="152"/>
      <c r="U1634" s="152"/>
      <c r="V1634" s="156"/>
      <c r="W1634" s="152"/>
      <c r="X1634" s="153"/>
    </row>
    <row r="1635" spans="11:24" x14ac:dyDescent="0.2">
      <c r="K1635" s="152"/>
      <c r="L1635" s="152"/>
      <c r="M1635" s="152"/>
      <c r="N1635" s="152"/>
      <c r="O1635" s="152"/>
      <c r="P1635" s="152"/>
      <c r="Q1635" s="152"/>
      <c r="R1635" s="152"/>
      <c r="S1635" s="152"/>
      <c r="T1635" s="152"/>
      <c r="U1635" s="152"/>
      <c r="V1635" s="156"/>
      <c r="W1635" s="152"/>
      <c r="X1635" s="153"/>
    </row>
    <row r="1636" spans="11:24" x14ac:dyDescent="0.2">
      <c r="K1636" s="152"/>
      <c r="L1636" s="152"/>
      <c r="M1636" s="152"/>
      <c r="N1636" s="152"/>
      <c r="O1636" s="152"/>
      <c r="P1636" s="152"/>
      <c r="Q1636" s="152"/>
      <c r="R1636" s="152"/>
      <c r="S1636" s="152"/>
      <c r="T1636" s="152"/>
      <c r="U1636" s="152"/>
      <c r="V1636" s="156"/>
      <c r="W1636" s="152"/>
      <c r="X1636" s="153"/>
    </row>
    <row r="1637" spans="11:24" x14ac:dyDescent="0.2">
      <c r="K1637" s="152"/>
      <c r="L1637" s="152"/>
      <c r="M1637" s="152"/>
      <c r="N1637" s="152"/>
      <c r="O1637" s="152"/>
      <c r="P1637" s="152"/>
      <c r="Q1637" s="152"/>
      <c r="R1637" s="152"/>
      <c r="S1637" s="152"/>
      <c r="T1637" s="152"/>
      <c r="U1637" s="152"/>
      <c r="V1637" s="156"/>
      <c r="W1637" s="152"/>
      <c r="X1637" s="153"/>
    </row>
    <row r="1638" spans="11:24" x14ac:dyDescent="0.2">
      <c r="K1638" s="152"/>
      <c r="L1638" s="152"/>
      <c r="M1638" s="152"/>
      <c r="N1638" s="152"/>
      <c r="O1638" s="152"/>
      <c r="P1638" s="152"/>
      <c r="Q1638" s="152"/>
      <c r="R1638" s="152"/>
      <c r="S1638" s="152"/>
      <c r="T1638" s="152"/>
      <c r="U1638" s="152"/>
      <c r="V1638" s="156"/>
      <c r="W1638" s="152"/>
      <c r="X1638" s="153"/>
    </row>
    <row r="1639" spans="11:24" x14ac:dyDescent="0.2">
      <c r="K1639" s="152"/>
      <c r="L1639" s="152"/>
      <c r="M1639" s="152"/>
      <c r="N1639" s="152"/>
      <c r="O1639" s="152"/>
      <c r="P1639" s="152"/>
      <c r="Q1639" s="152"/>
      <c r="R1639" s="152"/>
      <c r="S1639" s="152"/>
      <c r="T1639" s="152"/>
      <c r="U1639" s="152"/>
      <c r="V1639" s="156"/>
      <c r="W1639" s="152"/>
      <c r="X1639" s="153"/>
    </row>
    <row r="1640" spans="11:24" x14ac:dyDescent="0.2">
      <c r="K1640" s="152"/>
      <c r="L1640" s="152"/>
      <c r="M1640" s="152"/>
      <c r="N1640" s="152"/>
      <c r="O1640" s="152"/>
      <c r="P1640" s="152"/>
      <c r="Q1640" s="152"/>
      <c r="R1640" s="152"/>
      <c r="S1640" s="152"/>
      <c r="T1640" s="152"/>
      <c r="U1640" s="152"/>
      <c r="V1640" s="156"/>
      <c r="W1640" s="152"/>
      <c r="X1640" s="153"/>
    </row>
    <row r="1641" spans="11:24" x14ac:dyDescent="0.2">
      <c r="K1641" s="152"/>
      <c r="L1641" s="152"/>
      <c r="M1641" s="152"/>
      <c r="N1641" s="152"/>
      <c r="O1641" s="152"/>
      <c r="P1641" s="152"/>
      <c r="Q1641" s="152"/>
      <c r="R1641" s="152"/>
      <c r="S1641" s="152"/>
      <c r="T1641" s="152"/>
      <c r="U1641" s="152"/>
      <c r="V1641" s="156"/>
      <c r="W1641" s="152"/>
      <c r="X1641" s="153"/>
    </row>
    <row r="1642" spans="11:24" x14ac:dyDescent="0.2">
      <c r="K1642" s="152"/>
      <c r="L1642" s="152"/>
      <c r="M1642" s="152"/>
      <c r="N1642" s="152"/>
      <c r="O1642" s="152"/>
      <c r="P1642" s="152"/>
      <c r="Q1642" s="152"/>
      <c r="R1642" s="152"/>
      <c r="S1642" s="152"/>
      <c r="T1642" s="152"/>
      <c r="U1642" s="152"/>
      <c r="V1642" s="156"/>
      <c r="W1642" s="152"/>
      <c r="X1642" s="153"/>
    </row>
    <row r="1643" spans="11:24" x14ac:dyDescent="0.2">
      <c r="K1643" s="152"/>
      <c r="L1643" s="152"/>
      <c r="M1643" s="152"/>
      <c r="N1643" s="152"/>
      <c r="O1643" s="152"/>
      <c r="P1643" s="152"/>
      <c r="Q1643" s="152"/>
      <c r="R1643" s="152"/>
      <c r="S1643" s="152"/>
      <c r="T1643" s="152"/>
      <c r="U1643" s="152"/>
      <c r="V1643" s="156"/>
      <c r="W1643" s="152"/>
      <c r="X1643" s="153"/>
    </row>
    <row r="1644" spans="11:24" x14ac:dyDescent="0.2">
      <c r="K1644" s="152"/>
      <c r="L1644" s="152"/>
      <c r="M1644" s="152"/>
      <c r="N1644" s="152"/>
      <c r="O1644" s="152"/>
      <c r="P1644" s="152"/>
      <c r="Q1644" s="152"/>
      <c r="R1644" s="152"/>
      <c r="S1644" s="152"/>
      <c r="T1644" s="152"/>
      <c r="U1644" s="152"/>
      <c r="V1644" s="156"/>
      <c r="W1644" s="152"/>
      <c r="X1644" s="153"/>
    </row>
    <row r="1645" spans="11:24" x14ac:dyDescent="0.2">
      <c r="K1645" s="152"/>
      <c r="L1645" s="152"/>
      <c r="M1645" s="152"/>
      <c r="N1645" s="152"/>
      <c r="O1645" s="152"/>
      <c r="P1645" s="152"/>
      <c r="Q1645" s="152"/>
      <c r="R1645" s="152"/>
      <c r="S1645" s="152"/>
      <c r="T1645" s="152"/>
      <c r="U1645" s="152"/>
      <c r="V1645" s="156"/>
      <c r="W1645" s="152"/>
      <c r="X1645" s="153"/>
    </row>
    <row r="1646" spans="11:24" x14ac:dyDescent="0.2">
      <c r="K1646" s="152"/>
      <c r="L1646" s="152"/>
      <c r="M1646" s="152"/>
      <c r="N1646" s="152"/>
      <c r="O1646" s="152"/>
      <c r="P1646" s="152"/>
      <c r="Q1646" s="152"/>
      <c r="R1646" s="152"/>
      <c r="S1646" s="152"/>
      <c r="T1646" s="152"/>
      <c r="U1646" s="152"/>
      <c r="V1646" s="156"/>
      <c r="W1646" s="152"/>
      <c r="X1646" s="153"/>
    </row>
    <row r="1647" spans="11:24" x14ac:dyDescent="0.2">
      <c r="K1647" s="152"/>
      <c r="L1647" s="152"/>
      <c r="M1647" s="152"/>
      <c r="N1647" s="152"/>
      <c r="O1647" s="152"/>
      <c r="P1647" s="152"/>
      <c r="Q1647" s="152"/>
      <c r="R1647" s="152"/>
      <c r="S1647" s="152"/>
      <c r="T1647" s="152"/>
      <c r="U1647" s="152"/>
      <c r="V1647" s="156"/>
      <c r="W1647" s="152"/>
      <c r="X1647" s="153"/>
    </row>
    <row r="1648" spans="11:24" x14ac:dyDescent="0.2">
      <c r="K1648" s="152"/>
      <c r="L1648" s="152"/>
      <c r="M1648" s="152"/>
      <c r="N1648" s="152"/>
      <c r="O1648" s="152"/>
      <c r="P1648" s="152"/>
      <c r="Q1648" s="152"/>
      <c r="R1648" s="152"/>
      <c r="S1648" s="152"/>
      <c r="T1648" s="152"/>
      <c r="U1648" s="152"/>
      <c r="V1648" s="156"/>
      <c r="W1648" s="152"/>
      <c r="X1648" s="153"/>
    </row>
    <row r="1649" spans="11:24" x14ac:dyDescent="0.2">
      <c r="K1649" s="152"/>
      <c r="L1649" s="152"/>
      <c r="M1649" s="152"/>
      <c r="N1649" s="152"/>
      <c r="O1649" s="152"/>
      <c r="P1649" s="152"/>
      <c r="Q1649" s="152"/>
      <c r="R1649" s="152"/>
      <c r="S1649" s="152"/>
      <c r="T1649" s="152"/>
      <c r="U1649" s="152"/>
      <c r="V1649" s="156"/>
      <c r="W1649" s="152"/>
      <c r="X1649" s="153"/>
    </row>
    <row r="1650" spans="11:24" x14ac:dyDescent="0.2">
      <c r="K1650" s="152"/>
      <c r="L1650" s="152"/>
      <c r="M1650" s="152"/>
      <c r="N1650" s="152"/>
      <c r="O1650" s="152"/>
      <c r="P1650" s="152"/>
      <c r="Q1650" s="152"/>
      <c r="R1650" s="152"/>
      <c r="S1650" s="152"/>
      <c r="T1650" s="152"/>
      <c r="U1650" s="152"/>
      <c r="V1650" s="156"/>
      <c r="W1650" s="152"/>
      <c r="X1650" s="153"/>
    </row>
    <row r="1651" spans="11:24" x14ac:dyDescent="0.2">
      <c r="K1651" s="152"/>
      <c r="L1651" s="152"/>
      <c r="M1651" s="152"/>
      <c r="N1651" s="152"/>
      <c r="O1651" s="152"/>
      <c r="P1651" s="152"/>
      <c r="Q1651" s="152"/>
      <c r="R1651" s="152"/>
      <c r="S1651" s="152"/>
      <c r="T1651" s="152"/>
      <c r="U1651" s="152"/>
      <c r="V1651" s="156"/>
      <c r="W1651" s="152"/>
      <c r="X1651" s="153"/>
    </row>
    <row r="1652" spans="11:24" x14ac:dyDescent="0.2">
      <c r="K1652" s="152"/>
      <c r="L1652" s="152"/>
      <c r="M1652" s="152"/>
      <c r="N1652" s="152"/>
      <c r="O1652" s="152"/>
      <c r="P1652" s="152"/>
      <c r="Q1652" s="152"/>
      <c r="R1652" s="152"/>
      <c r="S1652" s="152"/>
      <c r="T1652" s="152"/>
      <c r="U1652" s="152"/>
      <c r="V1652" s="156"/>
      <c r="W1652" s="152"/>
      <c r="X1652" s="153"/>
    </row>
    <row r="1653" spans="11:24" x14ac:dyDescent="0.2">
      <c r="K1653" s="152"/>
      <c r="L1653" s="152"/>
      <c r="M1653" s="152"/>
      <c r="N1653" s="152"/>
      <c r="O1653" s="152"/>
      <c r="P1653" s="152"/>
      <c r="Q1653" s="152"/>
      <c r="R1653" s="152"/>
      <c r="S1653" s="152"/>
      <c r="T1653" s="152"/>
      <c r="U1653" s="152"/>
      <c r="V1653" s="156"/>
      <c r="W1653" s="152"/>
      <c r="X1653" s="153"/>
    </row>
    <row r="1654" spans="11:24" x14ac:dyDescent="0.2">
      <c r="K1654" s="152"/>
      <c r="L1654" s="152"/>
      <c r="M1654" s="152"/>
      <c r="N1654" s="152"/>
      <c r="O1654" s="152"/>
      <c r="P1654" s="152"/>
      <c r="Q1654" s="152"/>
      <c r="R1654" s="152"/>
      <c r="S1654" s="152"/>
      <c r="T1654" s="152"/>
      <c r="U1654" s="152"/>
      <c r="V1654" s="156"/>
      <c r="W1654" s="152"/>
      <c r="X1654" s="153"/>
    </row>
    <row r="1655" spans="11:24" x14ac:dyDescent="0.2">
      <c r="K1655" s="152"/>
      <c r="L1655" s="152"/>
      <c r="M1655" s="152"/>
      <c r="N1655" s="152"/>
      <c r="O1655" s="152"/>
      <c r="P1655" s="152"/>
      <c r="Q1655" s="152"/>
      <c r="R1655" s="152"/>
      <c r="S1655" s="152"/>
      <c r="T1655" s="152"/>
      <c r="U1655" s="152"/>
      <c r="V1655" s="156"/>
      <c r="W1655" s="152"/>
      <c r="X1655" s="153"/>
    </row>
    <row r="1656" spans="11:24" x14ac:dyDescent="0.2">
      <c r="K1656" s="152"/>
      <c r="L1656" s="152"/>
      <c r="M1656" s="152"/>
      <c r="N1656" s="152"/>
      <c r="O1656" s="152"/>
      <c r="P1656" s="152"/>
      <c r="Q1656" s="152"/>
      <c r="R1656" s="152"/>
      <c r="S1656" s="152"/>
      <c r="T1656" s="152"/>
      <c r="U1656" s="152"/>
      <c r="V1656" s="156"/>
      <c r="W1656" s="152"/>
      <c r="X1656" s="153"/>
    </row>
    <row r="1657" spans="11:24" x14ac:dyDescent="0.2">
      <c r="K1657" s="152"/>
      <c r="L1657" s="152"/>
      <c r="M1657" s="152"/>
      <c r="N1657" s="152"/>
      <c r="O1657" s="152"/>
      <c r="P1657" s="152"/>
      <c r="Q1657" s="152"/>
      <c r="R1657" s="152"/>
      <c r="S1657" s="152"/>
      <c r="T1657" s="152"/>
      <c r="U1657" s="152"/>
      <c r="V1657" s="156"/>
      <c r="W1657" s="152"/>
      <c r="X1657" s="153"/>
    </row>
    <row r="1658" spans="11:24" x14ac:dyDescent="0.2">
      <c r="K1658" s="152"/>
      <c r="L1658" s="152"/>
      <c r="M1658" s="152"/>
      <c r="N1658" s="152"/>
      <c r="O1658" s="152"/>
      <c r="P1658" s="152"/>
      <c r="Q1658" s="152"/>
      <c r="R1658" s="152"/>
      <c r="S1658" s="152"/>
      <c r="T1658" s="152"/>
      <c r="U1658" s="152"/>
      <c r="V1658" s="156"/>
      <c r="W1658" s="152"/>
      <c r="X1658" s="153"/>
    </row>
    <row r="1659" spans="11:24" x14ac:dyDescent="0.2">
      <c r="K1659" s="152"/>
      <c r="L1659" s="152"/>
      <c r="M1659" s="152"/>
      <c r="N1659" s="152"/>
      <c r="O1659" s="152"/>
      <c r="P1659" s="152"/>
      <c r="Q1659" s="152"/>
      <c r="R1659" s="152"/>
      <c r="S1659" s="152"/>
      <c r="T1659" s="152"/>
      <c r="U1659" s="152"/>
      <c r="V1659" s="156"/>
      <c r="W1659" s="152"/>
      <c r="X1659" s="153"/>
    </row>
    <row r="1660" spans="11:24" x14ac:dyDescent="0.2">
      <c r="K1660" s="152"/>
      <c r="L1660" s="152"/>
      <c r="M1660" s="152"/>
      <c r="N1660" s="152"/>
      <c r="O1660" s="152"/>
      <c r="P1660" s="152"/>
      <c r="Q1660" s="152"/>
      <c r="R1660" s="152"/>
      <c r="S1660" s="152"/>
      <c r="T1660" s="152"/>
      <c r="U1660" s="152"/>
      <c r="V1660" s="156"/>
      <c r="W1660" s="152"/>
      <c r="X1660" s="153"/>
    </row>
    <row r="1661" spans="11:24" x14ac:dyDescent="0.2">
      <c r="K1661" s="152"/>
      <c r="L1661" s="152"/>
      <c r="M1661" s="152"/>
      <c r="N1661" s="152"/>
      <c r="O1661" s="152"/>
      <c r="P1661" s="152"/>
      <c r="Q1661" s="152"/>
      <c r="R1661" s="152"/>
      <c r="S1661" s="152"/>
      <c r="T1661" s="152"/>
      <c r="U1661" s="152"/>
      <c r="V1661" s="156"/>
      <c r="W1661" s="152"/>
      <c r="X1661" s="153"/>
    </row>
    <row r="1662" spans="11:24" x14ac:dyDescent="0.2">
      <c r="K1662" s="152"/>
      <c r="L1662" s="152"/>
      <c r="M1662" s="152"/>
      <c r="N1662" s="152"/>
      <c r="O1662" s="152"/>
      <c r="P1662" s="152"/>
      <c r="Q1662" s="152"/>
      <c r="R1662" s="152"/>
      <c r="S1662" s="152"/>
      <c r="T1662" s="152"/>
      <c r="U1662" s="152"/>
      <c r="V1662" s="156"/>
      <c r="W1662" s="152"/>
      <c r="X1662" s="153"/>
    </row>
    <row r="1663" spans="11:24" x14ac:dyDescent="0.2">
      <c r="K1663" s="152"/>
      <c r="L1663" s="152"/>
      <c r="M1663" s="152"/>
      <c r="N1663" s="152"/>
      <c r="O1663" s="152"/>
      <c r="P1663" s="152"/>
      <c r="Q1663" s="152"/>
      <c r="R1663" s="152"/>
      <c r="S1663" s="152"/>
      <c r="T1663" s="152"/>
      <c r="U1663" s="152"/>
      <c r="V1663" s="156"/>
      <c r="W1663" s="152"/>
      <c r="X1663" s="153"/>
    </row>
    <row r="1664" spans="11:24" x14ac:dyDescent="0.2">
      <c r="K1664" s="152"/>
      <c r="L1664" s="152"/>
      <c r="M1664" s="152"/>
      <c r="N1664" s="152"/>
      <c r="O1664" s="152"/>
      <c r="P1664" s="152"/>
      <c r="Q1664" s="152"/>
      <c r="R1664" s="152"/>
      <c r="S1664" s="152"/>
      <c r="T1664" s="152"/>
      <c r="U1664" s="152"/>
      <c r="V1664" s="156"/>
      <c r="W1664" s="152"/>
      <c r="X1664" s="153"/>
    </row>
    <row r="1665" spans="11:24" x14ac:dyDescent="0.2">
      <c r="K1665" s="152"/>
      <c r="L1665" s="152"/>
      <c r="M1665" s="152"/>
      <c r="N1665" s="152"/>
      <c r="O1665" s="152"/>
      <c r="P1665" s="152"/>
      <c r="Q1665" s="152"/>
      <c r="R1665" s="152"/>
      <c r="S1665" s="152"/>
      <c r="T1665" s="152"/>
      <c r="U1665" s="152"/>
      <c r="V1665" s="156"/>
      <c r="W1665" s="152"/>
      <c r="X1665" s="153"/>
    </row>
    <row r="1666" spans="11:24" x14ac:dyDescent="0.2">
      <c r="K1666" s="152"/>
      <c r="L1666" s="152"/>
      <c r="M1666" s="152"/>
      <c r="N1666" s="152"/>
      <c r="O1666" s="152"/>
      <c r="P1666" s="152"/>
      <c r="Q1666" s="152"/>
      <c r="R1666" s="152"/>
      <c r="S1666" s="152"/>
      <c r="T1666" s="152"/>
      <c r="U1666" s="152"/>
      <c r="V1666" s="156"/>
      <c r="W1666" s="152"/>
      <c r="X1666" s="153"/>
    </row>
    <row r="1667" spans="11:24" x14ac:dyDescent="0.2">
      <c r="K1667" s="152"/>
      <c r="L1667" s="152"/>
      <c r="M1667" s="152"/>
      <c r="N1667" s="152"/>
      <c r="O1667" s="152"/>
      <c r="P1667" s="152"/>
      <c r="Q1667" s="152"/>
      <c r="R1667" s="152"/>
      <c r="S1667" s="152"/>
      <c r="T1667" s="152"/>
      <c r="U1667" s="152"/>
      <c r="V1667" s="156"/>
      <c r="W1667" s="152"/>
      <c r="X1667" s="153"/>
    </row>
    <row r="1668" spans="11:24" x14ac:dyDescent="0.2">
      <c r="K1668" s="152"/>
      <c r="L1668" s="152"/>
      <c r="M1668" s="152"/>
      <c r="N1668" s="152"/>
      <c r="O1668" s="152"/>
      <c r="P1668" s="152"/>
      <c r="Q1668" s="152"/>
      <c r="R1668" s="152"/>
      <c r="S1668" s="152"/>
      <c r="T1668" s="152"/>
      <c r="U1668" s="152"/>
      <c r="V1668" s="156"/>
      <c r="W1668" s="152"/>
      <c r="X1668" s="153"/>
    </row>
    <row r="1669" spans="11:24" x14ac:dyDescent="0.2">
      <c r="K1669" s="152"/>
      <c r="L1669" s="152"/>
      <c r="M1669" s="152"/>
      <c r="N1669" s="152"/>
      <c r="O1669" s="152"/>
      <c r="P1669" s="152"/>
      <c r="Q1669" s="152"/>
      <c r="R1669" s="152"/>
      <c r="S1669" s="152"/>
      <c r="T1669" s="152"/>
      <c r="U1669" s="152"/>
      <c r="V1669" s="156"/>
      <c r="W1669" s="152"/>
      <c r="X1669" s="153"/>
    </row>
    <row r="1670" spans="11:24" x14ac:dyDescent="0.2">
      <c r="K1670" s="152"/>
      <c r="L1670" s="152"/>
      <c r="M1670" s="152"/>
      <c r="N1670" s="152"/>
      <c r="O1670" s="152"/>
      <c r="P1670" s="152"/>
      <c r="Q1670" s="152"/>
      <c r="R1670" s="152"/>
      <c r="S1670" s="152"/>
      <c r="T1670" s="152"/>
      <c r="U1670" s="152"/>
      <c r="V1670" s="156"/>
      <c r="W1670" s="152"/>
      <c r="X1670" s="153"/>
    </row>
    <row r="1671" spans="11:24" x14ac:dyDescent="0.2">
      <c r="K1671" s="152"/>
      <c r="L1671" s="152"/>
      <c r="M1671" s="152"/>
      <c r="N1671" s="152"/>
      <c r="O1671" s="152"/>
      <c r="P1671" s="152"/>
      <c r="Q1671" s="152"/>
      <c r="R1671" s="152"/>
      <c r="S1671" s="152"/>
      <c r="T1671" s="152"/>
      <c r="U1671" s="152"/>
      <c r="V1671" s="156"/>
      <c r="W1671" s="152"/>
      <c r="X1671" s="153"/>
    </row>
    <row r="1672" spans="11:24" x14ac:dyDescent="0.2">
      <c r="K1672" s="152"/>
      <c r="L1672" s="152"/>
      <c r="M1672" s="152"/>
      <c r="N1672" s="152"/>
      <c r="O1672" s="152"/>
      <c r="P1672" s="152"/>
      <c r="Q1672" s="152"/>
      <c r="R1672" s="152"/>
      <c r="S1672" s="152"/>
      <c r="T1672" s="152"/>
      <c r="U1672" s="152"/>
      <c r="V1672" s="156"/>
      <c r="W1672" s="152"/>
      <c r="X1672" s="153"/>
    </row>
    <row r="1673" spans="11:24" x14ac:dyDescent="0.2">
      <c r="K1673" s="152"/>
      <c r="L1673" s="152"/>
      <c r="M1673" s="152"/>
      <c r="N1673" s="152"/>
      <c r="O1673" s="152"/>
      <c r="P1673" s="152"/>
      <c r="Q1673" s="152"/>
      <c r="R1673" s="152"/>
      <c r="S1673" s="152"/>
      <c r="T1673" s="152"/>
      <c r="U1673" s="152"/>
      <c r="V1673" s="156"/>
      <c r="W1673" s="152"/>
      <c r="X1673" s="153"/>
    </row>
    <row r="1674" spans="11:24" x14ac:dyDescent="0.2">
      <c r="K1674" s="152"/>
      <c r="L1674" s="152"/>
      <c r="M1674" s="152"/>
      <c r="N1674" s="152"/>
      <c r="O1674" s="152"/>
      <c r="P1674" s="152"/>
      <c r="Q1674" s="152"/>
      <c r="R1674" s="152"/>
      <c r="S1674" s="152"/>
      <c r="T1674" s="152"/>
      <c r="U1674" s="152"/>
      <c r="V1674" s="156"/>
      <c r="W1674" s="152"/>
      <c r="X1674" s="153"/>
    </row>
    <row r="1675" spans="11:24" x14ac:dyDescent="0.2">
      <c r="K1675" s="152"/>
      <c r="L1675" s="152"/>
      <c r="M1675" s="152"/>
      <c r="N1675" s="152"/>
      <c r="O1675" s="152"/>
      <c r="P1675" s="152"/>
      <c r="Q1675" s="152"/>
      <c r="R1675" s="152"/>
      <c r="S1675" s="152"/>
      <c r="T1675" s="152"/>
      <c r="U1675" s="152"/>
      <c r="V1675" s="156"/>
      <c r="W1675" s="152"/>
      <c r="X1675" s="153"/>
    </row>
    <row r="1676" spans="11:24" x14ac:dyDescent="0.2">
      <c r="K1676" s="152"/>
      <c r="L1676" s="152"/>
      <c r="M1676" s="152"/>
      <c r="N1676" s="152"/>
      <c r="O1676" s="152"/>
      <c r="P1676" s="152"/>
      <c r="Q1676" s="152"/>
      <c r="R1676" s="152"/>
      <c r="S1676" s="152"/>
      <c r="T1676" s="152"/>
      <c r="U1676" s="152"/>
      <c r="V1676" s="156"/>
      <c r="W1676" s="152"/>
      <c r="X1676" s="153"/>
    </row>
    <row r="1677" spans="11:24" x14ac:dyDescent="0.2">
      <c r="K1677" s="152"/>
      <c r="L1677" s="152"/>
      <c r="M1677" s="152"/>
      <c r="N1677" s="152"/>
      <c r="O1677" s="152"/>
      <c r="P1677" s="152"/>
      <c r="Q1677" s="152"/>
      <c r="R1677" s="152"/>
      <c r="S1677" s="152"/>
      <c r="T1677" s="152"/>
      <c r="U1677" s="152"/>
      <c r="V1677" s="156"/>
      <c r="W1677" s="152"/>
      <c r="X1677" s="153"/>
    </row>
    <row r="1678" spans="11:24" x14ac:dyDescent="0.2">
      <c r="K1678" s="152"/>
      <c r="L1678" s="152"/>
      <c r="M1678" s="152"/>
      <c r="N1678" s="152"/>
      <c r="O1678" s="152"/>
      <c r="P1678" s="152"/>
      <c r="Q1678" s="152"/>
      <c r="R1678" s="152"/>
      <c r="S1678" s="152"/>
      <c r="T1678" s="152"/>
      <c r="U1678" s="152"/>
      <c r="V1678" s="156"/>
      <c r="W1678" s="152"/>
      <c r="X1678" s="153"/>
    </row>
    <row r="1679" spans="11:24" x14ac:dyDescent="0.2">
      <c r="K1679" s="152"/>
      <c r="L1679" s="152"/>
      <c r="M1679" s="152"/>
      <c r="N1679" s="152"/>
      <c r="O1679" s="152"/>
      <c r="P1679" s="152"/>
      <c r="Q1679" s="152"/>
      <c r="R1679" s="152"/>
      <c r="S1679" s="152"/>
      <c r="T1679" s="152"/>
      <c r="U1679" s="152"/>
      <c r="V1679" s="156"/>
      <c r="W1679" s="152"/>
      <c r="X1679" s="153"/>
    </row>
    <row r="1680" spans="11:24" x14ac:dyDescent="0.2">
      <c r="K1680" s="152"/>
      <c r="L1680" s="152"/>
      <c r="M1680" s="152"/>
      <c r="N1680" s="152"/>
      <c r="O1680" s="152"/>
      <c r="P1680" s="152"/>
      <c r="Q1680" s="152"/>
      <c r="R1680" s="152"/>
      <c r="S1680" s="152"/>
      <c r="T1680" s="152"/>
      <c r="U1680" s="152"/>
      <c r="V1680" s="156"/>
      <c r="W1680" s="152"/>
      <c r="X1680" s="153"/>
    </row>
    <row r="1681" spans="11:24" x14ac:dyDescent="0.2">
      <c r="K1681" s="152"/>
      <c r="L1681" s="152"/>
      <c r="M1681" s="152"/>
      <c r="N1681" s="152"/>
      <c r="O1681" s="152"/>
      <c r="P1681" s="152"/>
      <c r="Q1681" s="152"/>
      <c r="R1681" s="152"/>
      <c r="S1681" s="152"/>
      <c r="T1681" s="152"/>
      <c r="U1681" s="152"/>
      <c r="V1681" s="156"/>
      <c r="W1681" s="152"/>
      <c r="X1681" s="153"/>
    </row>
    <row r="1682" spans="11:24" x14ac:dyDescent="0.2">
      <c r="K1682" s="152"/>
      <c r="L1682" s="152"/>
      <c r="M1682" s="152"/>
      <c r="N1682" s="152"/>
      <c r="O1682" s="152"/>
      <c r="P1682" s="152"/>
      <c r="Q1682" s="152"/>
      <c r="R1682" s="152"/>
      <c r="S1682" s="152"/>
      <c r="T1682" s="152"/>
      <c r="U1682" s="152"/>
      <c r="V1682" s="156"/>
      <c r="W1682" s="152"/>
      <c r="X1682" s="153"/>
    </row>
    <row r="1683" spans="11:24" x14ac:dyDescent="0.2">
      <c r="K1683" s="152"/>
      <c r="L1683" s="152"/>
      <c r="M1683" s="152"/>
      <c r="N1683" s="152"/>
      <c r="O1683" s="152"/>
      <c r="P1683" s="152"/>
      <c r="Q1683" s="152"/>
      <c r="R1683" s="152"/>
      <c r="S1683" s="152"/>
      <c r="T1683" s="152"/>
      <c r="U1683" s="152"/>
      <c r="V1683" s="156"/>
      <c r="W1683" s="152"/>
      <c r="X1683" s="153"/>
    </row>
    <row r="1684" spans="11:24" x14ac:dyDescent="0.2">
      <c r="K1684" s="152"/>
      <c r="L1684" s="152"/>
      <c r="M1684" s="152"/>
      <c r="N1684" s="152"/>
      <c r="O1684" s="152"/>
      <c r="P1684" s="152"/>
      <c r="Q1684" s="152"/>
      <c r="R1684" s="152"/>
      <c r="S1684" s="152"/>
      <c r="T1684" s="152"/>
      <c r="U1684" s="152"/>
      <c r="V1684" s="156"/>
      <c r="W1684" s="152"/>
      <c r="X1684" s="153"/>
    </row>
    <row r="1685" spans="11:24" x14ac:dyDescent="0.2">
      <c r="K1685" s="152"/>
      <c r="L1685" s="152"/>
      <c r="M1685" s="152"/>
      <c r="N1685" s="152"/>
      <c r="O1685" s="152"/>
      <c r="P1685" s="152"/>
      <c r="Q1685" s="152"/>
      <c r="R1685" s="152"/>
      <c r="S1685" s="152"/>
      <c r="T1685" s="152"/>
      <c r="U1685" s="152"/>
      <c r="V1685" s="156"/>
      <c r="W1685" s="152"/>
      <c r="X1685" s="153"/>
    </row>
    <row r="1686" spans="11:24" x14ac:dyDescent="0.2">
      <c r="K1686" s="152"/>
      <c r="L1686" s="152"/>
      <c r="M1686" s="152"/>
      <c r="N1686" s="152"/>
      <c r="O1686" s="152"/>
      <c r="P1686" s="152"/>
      <c r="Q1686" s="152"/>
      <c r="R1686" s="152"/>
      <c r="S1686" s="152"/>
      <c r="T1686" s="152"/>
      <c r="U1686" s="152"/>
      <c r="V1686" s="156"/>
      <c r="W1686" s="152"/>
      <c r="X1686" s="153"/>
    </row>
    <row r="1687" spans="11:24" x14ac:dyDescent="0.2">
      <c r="K1687" s="152"/>
      <c r="L1687" s="152"/>
      <c r="M1687" s="152"/>
      <c r="N1687" s="152"/>
      <c r="O1687" s="152"/>
      <c r="P1687" s="152"/>
      <c r="Q1687" s="152"/>
      <c r="R1687" s="152"/>
      <c r="S1687" s="152"/>
      <c r="T1687" s="152"/>
      <c r="U1687" s="152"/>
      <c r="V1687" s="156"/>
      <c r="W1687" s="152"/>
      <c r="X1687" s="153"/>
    </row>
    <row r="1688" spans="11:24" x14ac:dyDescent="0.2">
      <c r="K1688" s="152"/>
      <c r="L1688" s="152"/>
      <c r="M1688" s="152"/>
      <c r="N1688" s="152"/>
      <c r="O1688" s="152"/>
      <c r="P1688" s="152"/>
      <c r="Q1688" s="152"/>
      <c r="R1688" s="152"/>
      <c r="S1688" s="152"/>
      <c r="T1688" s="152"/>
      <c r="U1688" s="152"/>
      <c r="V1688" s="156"/>
      <c r="W1688" s="152"/>
      <c r="X1688" s="153"/>
    </row>
    <row r="1689" spans="11:24" x14ac:dyDescent="0.2">
      <c r="K1689" s="152"/>
      <c r="L1689" s="152"/>
      <c r="M1689" s="152"/>
      <c r="N1689" s="152"/>
      <c r="O1689" s="152"/>
      <c r="P1689" s="152"/>
      <c r="Q1689" s="152"/>
      <c r="R1689" s="152"/>
      <c r="S1689" s="152"/>
      <c r="T1689" s="152"/>
      <c r="U1689" s="152"/>
      <c r="V1689" s="156"/>
      <c r="W1689" s="152"/>
      <c r="X1689" s="153"/>
    </row>
    <row r="1690" spans="11:24" x14ac:dyDescent="0.2">
      <c r="K1690" s="152"/>
      <c r="L1690" s="152"/>
      <c r="M1690" s="152"/>
      <c r="N1690" s="152"/>
      <c r="O1690" s="152"/>
      <c r="P1690" s="152"/>
      <c r="Q1690" s="152"/>
      <c r="R1690" s="152"/>
      <c r="S1690" s="152"/>
      <c r="T1690" s="152"/>
      <c r="U1690" s="152"/>
      <c r="V1690" s="156"/>
      <c r="W1690" s="152"/>
      <c r="X1690" s="153"/>
    </row>
    <row r="1691" spans="11:24" x14ac:dyDescent="0.2">
      <c r="K1691" s="152"/>
      <c r="L1691" s="152"/>
      <c r="M1691" s="152"/>
      <c r="N1691" s="152"/>
      <c r="O1691" s="152"/>
      <c r="P1691" s="152"/>
      <c r="Q1691" s="152"/>
      <c r="R1691" s="152"/>
      <c r="S1691" s="152"/>
      <c r="T1691" s="152"/>
      <c r="U1691" s="152"/>
      <c r="V1691" s="156"/>
      <c r="W1691" s="152"/>
      <c r="X1691" s="153"/>
    </row>
    <row r="1692" spans="11:24" x14ac:dyDescent="0.2">
      <c r="K1692" s="152"/>
      <c r="L1692" s="152"/>
      <c r="M1692" s="152"/>
      <c r="N1692" s="152"/>
      <c r="O1692" s="152"/>
      <c r="P1692" s="152"/>
      <c r="Q1692" s="152"/>
      <c r="R1692" s="152"/>
      <c r="S1692" s="152"/>
      <c r="T1692" s="152"/>
      <c r="U1692" s="152"/>
      <c r="V1692" s="156"/>
      <c r="W1692" s="152"/>
      <c r="X1692" s="153"/>
    </row>
    <row r="1693" spans="11:24" x14ac:dyDescent="0.2">
      <c r="K1693" s="152"/>
      <c r="L1693" s="152"/>
      <c r="M1693" s="152"/>
      <c r="N1693" s="152"/>
      <c r="O1693" s="152"/>
      <c r="P1693" s="152"/>
      <c r="Q1693" s="152"/>
      <c r="R1693" s="152"/>
      <c r="S1693" s="152"/>
      <c r="T1693" s="152"/>
      <c r="U1693" s="152"/>
      <c r="V1693" s="156"/>
      <c r="W1693" s="152"/>
      <c r="X1693" s="153"/>
    </row>
    <row r="1694" spans="11:24" x14ac:dyDescent="0.2">
      <c r="K1694" s="152"/>
      <c r="L1694" s="152"/>
      <c r="M1694" s="152"/>
      <c r="N1694" s="152"/>
      <c r="O1694" s="152"/>
      <c r="P1694" s="152"/>
      <c r="Q1694" s="152"/>
      <c r="R1694" s="152"/>
      <c r="S1694" s="152"/>
      <c r="T1694" s="152"/>
      <c r="U1694" s="152"/>
      <c r="V1694" s="156"/>
      <c r="W1694" s="152"/>
      <c r="X1694" s="153"/>
    </row>
    <row r="1695" spans="11:24" x14ac:dyDescent="0.2">
      <c r="K1695" s="152"/>
      <c r="L1695" s="152"/>
      <c r="M1695" s="152"/>
      <c r="N1695" s="152"/>
      <c r="O1695" s="152"/>
      <c r="P1695" s="152"/>
      <c r="Q1695" s="152"/>
      <c r="R1695" s="152"/>
      <c r="S1695" s="152"/>
      <c r="T1695" s="152"/>
      <c r="U1695" s="152"/>
      <c r="V1695" s="156"/>
      <c r="W1695" s="152"/>
      <c r="X1695" s="153"/>
    </row>
    <row r="1696" spans="11:24" x14ac:dyDescent="0.2">
      <c r="K1696" s="152"/>
      <c r="L1696" s="152"/>
      <c r="M1696" s="152"/>
      <c r="N1696" s="152"/>
      <c r="O1696" s="152"/>
      <c r="P1696" s="152"/>
      <c r="Q1696" s="152"/>
      <c r="R1696" s="152"/>
      <c r="S1696" s="152"/>
      <c r="T1696" s="152"/>
      <c r="U1696" s="152"/>
      <c r="V1696" s="156"/>
      <c r="W1696" s="152"/>
      <c r="X1696" s="153"/>
    </row>
    <row r="1697" spans="11:24" x14ac:dyDescent="0.2">
      <c r="K1697" s="152"/>
      <c r="L1697" s="152"/>
      <c r="M1697" s="152"/>
      <c r="N1697" s="152"/>
      <c r="O1697" s="152"/>
      <c r="P1697" s="152"/>
      <c r="Q1697" s="152"/>
      <c r="R1697" s="152"/>
      <c r="S1697" s="152"/>
      <c r="T1697" s="152"/>
      <c r="U1697" s="152"/>
      <c r="V1697" s="156"/>
      <c r="W1697" s="152"/>
      <c r="X1697" s="153"/>
    </row>
    <row r="1698" spans="11:24" x14ac:dyDescent="0.2">
      <c r="K1698" s="152"/>
      <c r="L1698" s="152"/>
      <c r="M1698" s="152"/>
      <c r="N1698" s="152"/>
      <c r="O1698" s="152"/>
      <c r="P1698" s="152"/>
      <c r="Q1698" s="152"/>
      <c r="R1698" s="152"/>
      <c r="S1698" s="152"/>
      <c r="T1698" s="152"/>
      <c r="U1698" s="152"/>
      <c r="V1698" s="156"/>
      <c r="W1698" s="152"/>
      <c r="X1698" s="153"/>
    </row>
    <row r="1699" spans="11:24" x14ac:dyDescent="0.2">
      <c r="K1699" s="152"/>
      <c r="L1699" s="152"/>
      <c r="M1699" s="152"/>
      <c r="N1699" s="152"/>
      <c r="O1699" s="152"/>
      <c r="P1699" s="152"/>
      <c r="Q1699" s="152"/>
      <c r="R1699" s="152"/>
      <c r="S1699" s="152"/>
      <c r="T1699" s="152"/>
      <c r="U1699" s="152"/>
      <c r="V1699" s="156"/>
      <c r="W1699" s="152"/>
      <c r="X1699" s="153"/>
    </row>
    <row r="1700" spans="11:24" x14ac:dyDescent="0.2">
      <c r="K1700" s="152"/>
      <c r="L1700" s="152"/>
      <c r="M1700" s="152"/>
      <c r="N1700" s="152"/>
      <c r="O1700" s="152"/>
      <c r="P1700" s="152"/>
      <c r="Q1700" s="152"/>
      <c r="R1700" s="152"/>
      <c r="S1700" s="152"/>
      <c r="T1700" s="152"/>
      <c r="U1700" s="152"/>
      <c r="V1700" s="156"/>
      <c r="W1700" s="152"/>
      <c r="X1700" s="153"/>
    </row>
    <row r="1701" spans="11:24" x14ac:dyDescent="0.2">
      <c r="K1701" s="152"/>
      <c r="L1701" s="152"/>
      <c r="M1701" s="152"/>
      <c r="N1701" s="152"/>
      <c r="O1701" s="152"/>
      <c r="P1701" s="152"/>
      <c r="Q1701" s="152"/>
      <c r="R1701" s="152"/>
      <c r="S1701" s="152"/>
      <c r="T1701" s="152"/>
      <c r="U1701" s="152"/>
      <c r="V1701" s="156"/>
      <c r="W1701" s="152"/>
      <c r="X1701" s="153"/>
    </row>
    <row r="1702" spans="11:24" x14ac:dyDescent="0.2">
      <c r="K1702" s="152"/>
      <c r="L1702" s="152"/>
      <c r="M1702" s="152"/>
      <c r="N1702" s="152"/>
      <c r="O1702" s="152"/>
      <c r="P1702" s="152"/>
      <c r="Q1702" s="152"/>
      <c r="R1702" s="152"/>
      <c r="S1702" s="152"/>
      <c r="T1702" s="152"/>
      <c r="U1702" s="152"/>
      <c r="V1702" s="156"/>
      <c r="W1702" s="152"/>
      <c r="X1702" s="153"/>
    </row>
    <row r="1703" spans="11:24" x14ac:dyDescent="0.2">
      <c r="K1703" s="152"/>
      <c r="L1703" s="152"/>
      <c r="M1703" s="152"/>
      <c r="N1703" s="152"/>
      <c r="O1703" s="152"/>
      <c r="P1703" s="152"/>
      <c r="Q1703" s="152"/>
      <c r="R1703" s="152"/>
      <c r="S1703" s="152"/>
      <c r="T1703" s="152"/>
      <c r="U1703" s="152"/>
      <c r="V1703" s="156"/>
      <c r="W1703" s="152"/>
      <c r="X1703" s="153"/>
    </row>
    <row r="1704" spans="11:24" x14ac:dyDescent="0.2">
      <c r="K1704" s="152"/>
      <c r="L1704" s="152"/>
      <c r="M1704" s="152"/>
      <c r="N1704" s="152"/>
      <c r="O1704" s="152"/>
      <c r="P1704" s="152"/>
      <c r="Q1704" s="152"/>
      <c r="R1704" s="152"/>
      <c r="S1704" s="152"/>
      <c r="T1704" s="152"/>
      <c r="U1704" s="152"/>
      <c r="V1704" s="156"/>
      <c r="W1704" s="152"/>
      <c r="X1704" s="153"/>
    </row>
    <row r="1705" spans="11:24" x14ac:dyDescent="0.2">
      <c r="K1705" s="152"/>
      <c r="L1705" s="152"/>
      <c r="M1705" s="152"/>
      <c r="N1705" s="152"/>
      <c r="O1705" s="152"/>
      <c r="P1705" s="152"/>
      <c r="Q1705" s="152"/>
      <c r="R1705" s="152"/>
      <c r="S1705" s="152"/>
      <c r="T1705" s="152"/>
      <c r="U1705" s="152"/>
      <c r="V1705" s="156"/>
      <c r="W1705" s="152"/>
      <c r="X1705" s="153"/>
    </row>
    <row r="1706" spans="11:24" x14ac:dyDescent="0.2">
      <c r="K1706" s="152"/>
      <c r="L1706" s="152"/>
      <c r="M1706" s="152"/>
      <c r="N1706" s="152"/>
      <c r="O1706" s="152"/>
      <c r="P1706" s="152"/>
      <c r="Q1706" s="152"/>
      <c r="R1706" s="152"/>
      <c r="S1706" s="152"/>
      <c r="T1706" s="152"/>
      <c r="U1706" s="152"/>
      <c r="V1706" s="156"/>
      <c r="W1706" s="152"/>
      <c r="X1706" s="153"/>
    </row>
    <row r="1707" spans="11:24" x14ac:dyDescent="0.2">
      <c r="K1707" s="152"/>
      <c r="L1707" s="152"/>
      <c r="M1707" s="152"/>
      <c r="N1707" s="152"/>
      <c r="O1707" s="152"/>
      <c r="P1707" s="152"/>
      <c r="Q1707" s="152"/>
      <c r="R1707" s="152"/>
      <c r="S1707" s="152"/>
      <c r="T1707" s="152"/>
      <c r="U1707" s="152"/>
      <c r="V1707" s="156"/>
      <c r="W1707" s="152"/>
      <c r="X1707" s="153"/>
    </row>
    <row r="1708" spans="11:24" x14ac:dyDescent="0.2">
      <c r="K1708" s="152"/>
      <c r="L1708" s="152"/>
      <c r="M1708" s="152"/>
      <c r="N1708" s="152"/>
      <c r="O1708" s="152"/>
      <c r="P1708" s="152"/>
      <c r="Q1708" s="152"/>
      <c r="R1708" s="152"/>
      <c r="S1708" s="152"/>
      <c r="T1708" s="152"/>
      <c r="U1708" s="152"/>
      <c r="V1708" s="156"/>
      <c r="W1708" s="152"/>
      <c r="X1708" s="153"/>
    </row>
    <row r="1709" spans="11:24" x14ac:dyDescent="0.2">
      <c r="K1709" s="152"/>
      <c r="L1709" s="152"/>
      <c r="M1709" s="152"/>
      <c r="N1709" s="152"/>
      <c r="O1709" s="152"/>
      <c r="P1709" s="152"/>
      <c r="Q1709" s="152"/>
      <c r="R1709" s="152"/>
      <c r="S1709" s="152"/>
      <c r="T1709" s="152"/>
      <c r="U1709" s="152"/>
      <c r="V1709" s="156"/>
      <c r="W1709" s="152"/>
      <c r="X1709" s="153"/>
    </row>
    <row r="1710" spans="11:24" x14ac:dyDescent="0.2">
      <c r="K1710" s="152"/>
      <c r="L1710" s="152"/>
      <c r="M1710" s="152"/>
      <c r="N1710" s="152"/>
      <c r="O1710" s="152"/>
      <c r="P1710" s="152"/>
      <c r="Q1710" s="152"/>
      <c r="R1710" s="152"/>
      <c r="S1710" s="152"/>
      <c r="T1710" s="152"/>
      <c r="U1710" s="152"/>
      <c r="V1710" s="156"/>
      <c r="W1710" s="152"/>
      <c r="X1710" s="153"/>
    </row>
    <row r="1711" spans="11:24" x14ac:dyDescent="0.2">
      <c r="K1711" s="152"/>
      <c r="L1711" s="152"/>
      <c r="M1711" s="152"/>
      <c r="N1711" s="152"/>
      <c r="O1711" s="152"/>
      <c r="P1711" s="152"/>
      <c r="Q1711" s="152"/>
      <c r="R1711" s="152"/>
      <c r="S1711" s="152"/>
      <c r="T1711" s="152"/>
      <c r="U1711" s="152"/>
      <c r="V1711" s="156"/>
      <c r="W1711" s="152"/>
      <c r="X1711" s="153"/>
    </row>
    <row r="1712" spans="11:24" x14ac:dyDescent="0.2">
      <c r="K1712" s="152"/>
      <c r="L1712" s="152"/>
      <c r="M1712" s="152"/>
      <c r="N1712" s="152"/>
      <c r="O1712" s="152"/>
      <c r="P1712" s="152"/>
      <c r="Q1712" s="152"/>
      <c r="R1712" s="152"/>
      <c r="S1712" s="152"/>
      <c r="T1712" s="152"/>
      <c r="U1712" s="152"/>
      <c r="V1712" s="156"/>
      <c r="W1712" s="152"/>
      <c r="X1712" s="153"/>
    </row>
    <row r="1713" spans="11:24" x14ac:dyDescent="0.2">
      <c r="K1713" s="152"/>
      <c r="L1713" s="152"/>
      <c r="M1713" s="152"/>
      <c r="N1713" s="152"/>
      <c r="O1713" s="152"/>
      <c r="P1713" s="152"/>
      <c r="Q1713" s="152"/>
      <c r="R1713" s="152"/>
      <c r="S1713" s="152"/>
      <c r="T1713" s="152"/>
      <c r="U1713" s="152"/>
      <c r="V1713" s="156"/>
      <c r="W1713" s="152"/>
      <c r="X1713" s="153"/>
    </row>
    <row r="1714" spans="11:24" x14ac:dyDescent="0.2">
      <c r="K1714" s="152"/>
      <c r="L1714" s="152"/>
      <c r="M1714" s="152"/>
      <c r="N1714" s="152"/>
      <c r="O1714" s="152"/>
      <c r="P1714" s="152"/>
      <c r="Q1714" s="152"/>
      <c r="R1714" s="152"/>
      <c r="S1714" s="152"/>
      <c r="T1714" s="152"/>
      <c r="U1714" s="152"/>
      <c r="V1714" s="156"/>
      <c r="W1714" s="152"/>
      <c r="X1714" s="153"/>
    </row>
    <row r="1715" spans="11:24" x14ac:dyDescent="0.2">
      <c r="K1715" s="152"/>
      <c r="L1715" s="152"/>
      <c r="M1715" s="152"/>
      <c r="N1715" s="152"/>
      <c r="O1715" s="152"/>
      <c r="P1715" s="152"/>
      <c r="Q1715" s="152"/>
      <c r="R1715" s="152"/>
      <c r="S1715" s="152"/>
      <c r="T1715" s="152"/>
      <c r="U1715" s="152"/>
      <c r="V1715" s="156"/>
      <c r="W1715" s="152"/>
      <c r="X1715" s="153"/>
    </row>
    <row r="1716" spans="11:24" x14ac:dyDescent="0.2">
      <c r="K1716" s="152"/>
      <c r="L1716" s="152"/>
      <c r="M1716" s="152"/>
      <c r="N1716" s="152"/>
      <c r="O1716" s="152"/>
      <c r="P1716" s="152"/>
      <c r="Q1716" s="152"/>
      <c r="R1716" s="152"/>
      <c r="S1716" s="152"/>
      <c r="T1716" s="152"/>
      <c r="U1716" s="152"/>
      <c r="V1716" s="156"/>
      <c r="W1716" s="152"/>
      <c r="X1716" s="153"/>
    </row>
    <row r="1717" spans="11:24" x14ac:dyDescent="0.2">
      <c r="K1717" s="152"/>
      <c r="L1717" s="152"/>
      <c r="M1717" s="152"/>
      <c r="N1717" s="152"/>
      <c r="O1717" s="152"/>
      <c r="P1717" s="152"/>
      <c r="Q1717" s="152"/>
      <c r="R1717" s="152"/>
      <c r="S1717" s="152"/>
      <c r="T1717" s="152"/>
      <c r="U1717" s="152"/>
      <c r="V1717" s="156"/>
      <c r="W1717" s="152"/>
      <c r="X1717" s="153"/>
    </row>
    <row r="1718" spans="11:24" x14ac:dyDescent="0.2">
      <c r="K1718" s="152"/>
      <c r="L1718" s="152"/>
      <c r="M1718" s="152"/>
      <c r="N1718" s="152"/>
      <c r="O1718" s="152"/>
      <c r="P1718" s="152"/>
      <c r="Q1718" s="152"/>
      <c r="R1718" s="152"/>
      <c r="S1718" s="152"/>
      <c r="T1718" s="152"/>
      <c r="U1718" s="152"/>
      <c r="V1718" s="156"/>
      <c r="W1718" s="152"/>
      <c r="X1718" s="153"/>
    </row>
    <row r="1719" spans="11:24" x14ac:dyDescent="0.2">
      <c r="K1719" s="152"/>
      <c r="L1719" s="152"/>
      <c r="M1719" s="152"/>
      <c r="N1719" s="152"/>
      <c r="O1719" s="152"/>
      <c r="P1719" s="152"/>
      <c r="Q1719" s="152"/>
      <c r="R1719" s="152"/>
      <c r="S1719" s="152"/>
      <c r="T1719" s="152"/>
      <c r="U1719" s="152"/>
      <c r="V1719" s="156"/>
      <c r="W1719" s="152"/>
      <c r="X1719" s="153"/>
    </row>
    <row r="1720" spans="11:24" x14ac:dyDescent="0.2">
      <c r="K1720" s="152"/>
      <c r="L1720" s="152"/>
      <c r="M1720" s="152"/>
      <c r="N1720" s="152"/>
      <c r="O1720" s="152"/>
      <c r="P1720" s="152"/>
      <c r="Q1720" s="152"/>
      <c r="R1720" s="152"/>
      <c r="S1720" s="152"/>
      <c r="T1720" s="152"/>
      <c r="U1720" s="152"/>
      <c r="V1720" s="156"/>
      <c r="W1720" s="152"/>
      <c r="X1720" s="153"/>
    </row>
    <row r="1721" spans="11:24" x14ac:dyDescent="0.2">
      <c r="K1721" s="152"/>
      <c r="L1721" s="152"/>
      <c r="M1721" s="152"/>
      <c r="N1721" s="152"/>
      <c r="O1721" s="152"/>
      <c r="P1721" s="152"/>
      <c r="Q1721" s="152"/>
      <c r="R1721" s="152"/>
      <c r="S1721" s="152"/>
      <c r="T1721" s="152"/>
      <c r="U1721" s="152"/>
      <c r="V1721" s="156"/>
      <c r="W1721" s="152"/>
      <c r="X1721" s="153"/>
    </row>
    <row r="1722" spans="11:24" x14ac:dyDescent="0.2">
      <c r="K1722" s="152"/>
      <c r="L1722" s="152"/>
      <c r="M1722" s="152"/>
      <c r="N1722" s="152"/>
      <c r="O1722" s="152"/>
      <c r="P1722" s="152"/>
      <c r="Q1722" s="152"/>
      <c r="R1722" s="152"/>
      <c r="S1722" s="152"/>
      <c r="T1722" s="152"/>
      <c r="U1722" s="152"/>
      <c r="V1722" s="156"/>
      <c r="W1722" s="152"/>
      <c r="X1722" s="153"/>
    </row>
    <row r="1723" spans="11:24" x14ac:dyDescent="0.2">
      <c r="K1723" s="152"/>
      <c r="L1723" s="152"/>
      <c r="M1723" s="152"/>
      <c r="N1723" s="152"/>
      <c r="O1723" s="152"/>
      <c r="P1723" s="152"/>
      <c r="Q1723" s="152"/>
      <c r="R1723" s="152"/>
      <c r="S1723" s="152"/>
      <c r="T1723" s="152"/>
      <c r="U1723" s="152"/>
      <c r="V1723" s="156"/>
      <c r="W1723" s="152"/>
      <c r="X1723" s="153"/>
    </row>
    <row r="1724" spans="11:24" x14ac:dyDescent="0.2">
      <c r="K1724" s="152"/>
      <c r="L1724" s="152"/>
      <c r="M1724" s="152"/>
      <c r="N1724" s="152"/>
      <c r="O1724" s="152"/>
      <c r="P1724" s="152"/>
      <c r="Q1724" s="152"/>
      <c r="R1724" s="152"/>
      <c r="S1724" s="152"/>
      <c r="T1724" s="152"/>
      <c r="U1724" s="152"/>
      <c r="V1724" s="156"/>
      <c r="W1724" s="152"/>
      <c r="X1724" s="153"/>
    </row>
    <row r="1725" spans="11:24" x14ac:dyDescent="0.2">
      <c r="K1725" s="152"/>
      <c r="L1725" s="152"/>
      <c r="M1725" s="152"/>
      <c r="N1725" s="152"/>
      <c r="O1725" s="152"/>
      <c r="P1725" s="152"/>
      <c r="Q1725" s="152"/>
      <c r="R1725" s="152"/>
      <c r="S1725" s="152"/>
      <c r="T1725" s="152"/>
      <c r="U1725" s="152"/>
      <c r="V1725" s="156"/>
      <c r="W1725" s="152"/>
      <c r="X1725" s="153"/>
    </row>
    <row r="1726" spans="11:24" x14ac:dyDescent="0.2">
      <c r="K1726" s="152"/>
      <c r="L1726" s="152"/>
      <c r="M1726" s="152"/>
      <c r="N1726" s="152"/>
      <c r="O1726" s="152"/>
      <c r="P1726" s="152"/>
      <c r="Q1726" s="152"/>
      <c r="R1726" s="152"/>
      <c r="S1726" s="152"/>
      <c r="T1726" s="152"/>
      <c r="U1726" s="152"/>
      <c r="V1726" s="156"/>
      <c r="W1726" s="152"/>
      <c r="X1726" s="153"/>
    </row>
    <row r="1727" spans="11:24" x14ac:dyDescent="0.2">
      <c r="K1727" s="152"/>
      <c r="L1727" s="152"/>
      <c r="M1727" s="152"/>
      <c r="N1727" s="152"/>
      <c r="O1727" s="152"/>
      <c r="P1727" s="152"/>
      <c r="Q1727" s="152"/>
      <c r="R1727" s="152"/>
      <c r="S1727" s="152"/>
      <c r="T1727" s="152"/>
      <c r="U1727" s="152"/>
      <c r="V1727" s="156"/>
      <c r="W1727" s="152"/>
      <c r="X1727" s="153"/>
    </row>
    <row r="1728" spans="11:24" x14ac:dyDescent="0.2">
      <c r="K1728" s="152"/>
      <c r="L1728" s="152"/>
      <c r="M1728" s="152"/>
      <c r="N1728" s="152"/>
      <c r="O1728" s="152"/>
      <c r="P1728" s="152"/>
      <c r="Q1728" s="152"/>
      <c r="R1728" s="152"/>
      <c r="S1728" s="152"/>
      <c r="T1728" s="152"/>
      <c r="U1728" s="152"/>
      <c r="V1728" s="156"/>
      <c r="W1728" s="152"/>
      <c r="X1728" s="153"/>
    </row>
    <row r="1729" spans="11:24" x14ac:dyDescent="0.2">
      <c r="K1729" s="152"/>
      <c r="L1729" s="152"/>
      <c r="M1729" s="152"/>
      <c r="N1729" s="152"/>
      <c r="O1729" s="152"/>
      <c r="P1729" s="152"/>
      <c r="Q1729" s="152"/>
      <c r="R1729" s="152"/>
      <c r="S1729" s="152"/>
      <c r="T1729" s="152"/>
      <c r="U1729" s="152"/>
      <c r="V1729" s="156"/>
      <c r="W1729" s="152"/>
      <c r="X1729" s="153"/>
    </row>
    <row r="1730" spans="11:24" x14ac:dyDescent="0.2">
      <c r="K1730" s="152"/>
      <c r="L1730" s="152"/>
      <c r="M1730" s="152"/>
      <c r="N1730" s="152"/>
      <c r="O1730" s="152"/>
      <c r="P1730" s="152"/>
      <c r="Q1730" s="152"/>
      <c r="R1730" s="152"/>
      <c r="S1730" s="152"/>
      <c r="T1730" s="152"/>
      <c r="U1730" s="152"/>
      <c r="V1730" s="156"/>
      <c r="W1730" s="152"/>
      <c r="X1730" s="153"/>
    </row>
    <row r="1731" spans="11:24" x14ac:dyDescent="0.2">
      <c r="K1731" s="152"/>
      <c r="L1731" s="152"/>
      <c r="M1731" s="152"/>
      <c r="N1731" s="152"/>
      <c r="O1731" s="152"/>
      <c r="P1731" s="152"/>
      <c r="Q1731" s="152"/>
      <c r="R1731" s="152"/>
      <c r="S1731" s="152"/>
      <c r="T1731" s="152"/>
      <c r="U1731" s="152"/>
      <c r="V1731" s="156"/>
      <c r="W1731" s="152"/>
      <c r="X1731" s="153"/>
    </row>
    <row r="1732" spans="11:24" x14ac:dyDescent="0.2">
      <c r="K1732" s="152"/>
      <c r="L1732" s="152"/>
      <c r="M1732" s="152"/>
      <c r="N1732" s="152"/>
      <c r="O1732" s="152"/>
      <c r="P1732" s="152"/>
      <c r="Q1732" s="152"/>
      <c r="R1732" s="152"/>
      <c r="S1732" s="152"/>
      <c r="T1732" s="152"/>
      <c r="U1732" s="152"/>
      <c r="V1732" s="156"/>
      <c r="W1732" s="152"/>
      <c r="X1732" s="153"/>
    </row>
    <row r="1733" spans="11:24" x14ac:dyDescent="0.2">
      <c r="K1733" s="152"/>
      <c r="L1733" s="152"/>
      <c r="M1733" s="152"/>
      <c r="N1733" s="152"/>
      <c r="O1733" s="152"/>
      <c r="P1733" s="152"/>
      <c r="Q1733" s="152"/>
      <c r="R1733" s="152"/>
      <c r="S1733" s="152"/>
      <c r="T1733" s="152"/>
      <c r="U1733" s="152"/>
      <c r="V1733" s="156"/>
      <c r="W1733" s="152"/>
      <c r="X1733" s="153"/>
    </row>
    <row r="1734" spans="11:24" x14ac:dyDescent="0.2">
      <c r="K1734" s="152"/>
      <c r="L1734" s="152"/>
      <c r="M1734" s="152"/>
      <c r="N1734" s="152"/>
      <c r="O1734" s="152"/>
      <c r="P1734" s="152"/>
      <c r="Q1734" s="152"/>
      <c r="R1734" s="152"/>
      <c r="S1734" s="152"/>
      <c r="T1734" s="152"/>
      <c r="U1734" s="152"/>
      <c r="V1734" s="156"/>
      <c r="W1734" s="152"/>
      <c r="X1734" s="153"/>
    </row>
    <row r="1735" spans="11:24" x14ac:dyDescent="0.2">
      <c r="K1735" s="152"/>
      <c r="L1735" s="152"/>
      <c r="M1735" s="152"/>
      <c r="N1735" s="152"/>
      <c r="O1735" s="152"/>
      <c r="P1735" s="152"/>
      <c r="Q1735" s="152"/>
      <c r="R1735" s="152"/>
      <c r="S1735" s="152"/>
      <c r="T1735" s="152"/>
      <c r="U1735" s="152"/>
      <c r="V1735" s="156"/>
      <c r="W1735" s="152"/>
      <c r="X1735" s="153"/>
    </row>
    <row r="1736" spans="11:24" x14ac:dyDescent="0.2">
      <c r="K1736" s="152"/>
      <c r="L1736" s="152"/>
      <c r="M1736" s="152"/>
      <c r="N1736" s="152"/>
      <c r="O1736" s="152"/>
      <c r="P1736" s="152"/>
      <c r="Q1736" s="152"/>
      <c r="R1736" s="152"/>
      <c r="S1736" s="152"/>
      <c r="T1736" s="152"/>
      <c r="U1736" s="152"/>
      <c r="V1736" s="156"/>
      <c r="W1736" s="152"/>
      <c r="X1736" s="153"/>
    </row>
    <row r="1737" spans="11:24" x14ac:dyDescent="0.2">
      <c r="K1737" s="152"/>
      <c r="L1737" s="152"/>
      <c r="M1737" s="152"/>
      <c r="N1737" s="152"/>
      <c r="O1737" s="152"/>
      <c r="P1737" s="152"/>
      <c r="Q1737" s="152"/>
      <c r="R1737" s="152"/>
      <c r="S1737" s="152"/>
      <c r="T1737" s="152"/>
      <c r="U1737" s="152"/>
      <c r="V1737" s="156"/>
      <c r="W1737" s="152"/>
      <c r="X1737" s="153"/>
    </row>
    <row r="1738" spans="11:24" x14ac:dyDescent="0.2">
      <c r="K1738" s="152"/>
      <c r="L1738" s="152"/>
      <c r="M1738" s="152"/>
      <c r="N1738" s="152"/>
      <c r="O1738" s="152"/>
      <c r="P1738" s="152"/>
      <c r="Q1738" s="152"/>
      <c r="R1738" s="152"/>
      <c r="S1738" s="152"/>
      <c r="T1738" s="152"/>
      <c r="U1738" s="152"/>
      <c r="V1738" s="156"/>
      <c r="W1738" s="152"/>
      <c r="X1738" s="153"/>
    </row>
    <row r="1739" spans="11:24" x14ac:dyDescent="0.2">
      <c r="K1739" s="152"/>
      <c r="L1739" s="152"/>
      <c r="M1739" s="152"/>
      <c r="N1739" s="152"/>
      <c r="O1739" s="152"/>
      <c r="P1739" s="152"/>
      <c r="Q1739" s="152"/>
      <c r="R1739" s="152"/>
      <c r="S1739" s="152"/>
      <c r="T1739" s="152"/>
      <c r="U1739" s="152"/>
      <c r="V1739" s="156"/>
      <c r="W1739" s="152"/>
      <c r="X1739" s="153"/>
    </row>
    <row r="1740" spans="11:24" x14ac:dyDescent="0.2">
      <c r="K1740" s="152"/>
      <c r="L1740" s="152"/>
      <c r="M1740" s="152"/>
      <c r="N1740" s="152"/>
      <c r="O1740" s="152"/>
      <c r="P1740" s="152"/>
      <c r="Q1740" s="152"/>
      <c r="R1740" s="152"/>
      <c r="S1740" s="152"/>
      <c r="T1740" s="152"/>
      <c r="U1740" s="152"/>
      <c r="V1740" s="156"/>
      <c r="W1740" s="152"/>
      <c r="X1740" s="153"/>
    </row>
    <row r="1741" spans="11:24" x14ac:dyDescent="0.2">
      <c r="K1741" s="152"/>
      <c r="L1741" s="152"/>
      <c r="M1741" s="152"/>
      <c r="N1741" s="152"/>
      <c r="O1741" s="152"/>
      <c r="P1741" s="152"/>
      <c r="Q1741" s="152"/>
      <c r="R1741" s="152"/>
      <c r="S1741" s="152"/>
      <c r="T1741" s="152"/>
      <c r="U1741" s="152"/>
      <c r="V1741" s="156"/>
      <c r="W1741" s="152"/>
      <c r="X1741" s="153"/>
    </row>
    <row r="1742" spans="11:24" x14ac:dyDescent="0.2">
      <c r="K1742" s="152"/>
      <c r="L1742" s="152"/>
      <c r="M1742" s="152"/>
      <c r="N1742" s="152"/>
      <c r="O1742" s="152"/>
      <c r="P1742" s="152"/>
      <c r="Q1742" s="152"/>
      <c r="R1742" s="152"/>
      <c r="S1742" s="152"/>
      <c r="T1742" s="152"/>
      <c r="U1742" s="152"/>
      <c r="V1742" s="156"/>
      <c r="W1742" s="152"/>
      <c r="X1742" s="153"/>
    </row>
    <row r="1743" spans="11:24" x14ac:dyDescent="0.2">
      <c r="K1743" s="152"/>
      <c r="L1743" s="152"/>
      <c r="M1743" s="152"/>
      <c r="N1743" s="152"/>
      <c r="O1743" s="152"/>
      <c r="P1743" s="152"/>
      <c r="Q1743" s="152"/>
      <c r="R1743" s="152"/>
      <c r="S1743" s="152"/>
      <c r="T1743" s="152"/>
      <c r="U1743" s="152"/>
      <c r="V1743" s="156"/>
      <c r="W1743" s="152"/>
      <c r="X1743" s="153"/>
    </row>
    <row r="1744" spans="11:24" x14ac:dyDescent="0.2">
      <c r="K1744" s="152"/>
      <c r="L1744" s="152"/>
      <c r="M1744" s="152"/>
      <c r="N1744" s="152"/>
      <c r="O1744" s="152"/>
      <c r="P1744" s="152"/>
      <c r="Q1744" s="152"/>
      <c r="R1744" s="152"/>
      <c r="S1744" s="152"/>
      <c r="T1744" s="152"/>
      <c r="U1744" s="152"/>
      <c r="V1744" s="156"/>
      <c r="W1744" s="152"/>
      <c r="X1744" s="153"/>
    </row>
    <row r="1745" spans="11:24" x14ac:dyDescent="0.2">
      <c r="K1745" s="152"/>
      <c r="L1745" s="152"/>
      <c r="M1745" s="152"/>
      <c r="N1745" s="152"/>
      <c r="O1745" s="152"/>
      <c r="P1745" s="152"/>
      <c r="Q1745" s="152"/>
      <c r="R1745" s="152"/>
      <c r="S1745" s="152"/>
      <c r="T1745" s="152"/>
      <c r="U1745" s="152"/>
      <c r="V1745" s="156"/>
      <c r="W1745" s="152"/>
      <c r="X1745" s="153"/>
    </row>
    <row r="1746" spans="11:24" x14ac:dyDescent="0.2">
      <c r="K1746" s="152"/>
      <c r="L1746" s="152"/>
      <c r="M1746" s="152"/>
      <c r="N1746" s="152"/>
      <c r="O1746" s="152"/>
      <c r="P1746" s="152"/>
      <c r="Q1746" s="152"/>
      <c r="R1746" s="152"/>
      <c r="S1746" s="152"/>
      <c r="T1746" s="152"/>
      <c r="U1746" s="152"/>
      <c r="V1746" s="156"/>
      <c r="W1746" s="152"/>
      <c r="X1746" s="153"/>
    </row>
    <row r="1747" spans="11:24" x14ac:dyDescent="0.2">
      <c r="K1747" s="152"/>
      <c r="L1747" s="152"/>
      <c r="M1747" s="152"/>
      <c r="N1747" s="152"/>
      <c r="O1747" s="152"/>
      <c r="P1747" s="152"/>
      <c r="Q1747" s="152"/>
      <c r="R1747" s="152"/>
      <c r="S1747" s="152"/>
      <c r="T1747" s="152"/>
      <c r="U1747" s="152"/>
      <c r="V1747" s="156"/>
      <c r="W1747" s="152"/>
      <c r="X1747" s="153"/>
    </row>
    <row r="1748" spans="11:24" x14ac:dyDescent="0.2">
      <c r="K1748" s="152"/>
      <c r="L1748" s="152"/>
      <c r="M1748" s="152"/>
      <c r="N1748" s="152"/>
      <c r="O1748" s="152"/>
      <c r="P1748" s="152"/>
      <c r="Q1748" s="152"/>
      <c r="R1748" s="152"/>
      <c r="S1748" s="152"/>
      <c r="T1748" s="152"/>
      <c r="U1748" s="152"/>
      <c r="V1748" s="156"/>
      <c r="W1748" s="152"/>
      <c r="X1748" s="153"/>
    </row>
    <row r="1749" spans="11:24" x14ac:dyDescent="0.2">
      <c r="K1749" s="152"/>
      <c r="L1749" s="152"/>
      <c r="M1749" s="152"/>
      <c r="N1749" s="152"/>
      <c r="O1749" s="152"/>
      <c r="P1749" s="152"/>
      <c r="Q1749" s="152"/>
      <c r="R1749" s="152"/>
      <c r="S1749" s="152"/>
      <c r="T1749" s="152"/>
      <c r="U1749" s="152"/>
      <c r="V1749" s="156"/>
      <c r="W1749" s="152"/>
      <c r="X1749" s="153"/>
    </row>
    <row r="1750" spans="11:24" x14ac:dyDescent="0.2">
      <c r="K1750" s="152"/>
      <c r="L1750" s="152"/>
      <c r="M1750" s="152"/>
      <c r="N1750" s="152"/>
      <c r="O1750" s="152"/>
      <c r="P1750" s="152"/>
      <c r="Q1750" s="152"/>
      <c r="R1750" s="152"/>
      <c r="S1750" s="152"/>
      <c r="T1750" s="152"/>
      <c r="U1750" s="152"/>
      <c r="V1750" s="156"/>
      <c r="W1750" s="152"/>
      <c r="X1750" s="153"/>
    </row>
    <row r="1751" spans="11:24" x14ac:dyDescent="0.2">
      <c r="K1751" s="152"/>
      <c r="L1751" s="152"/>
      <c r="M1751" s="152"/>
      <c r="N1751" s="152"/>
      <c r="O1751" s="152"/>
      <c r="P1751" s="152"/>
      <c r="Q1751" s="152"/>
      <c r="R1751" s="152"/>
      <c r="S1751" s="152"/>
      <c r="T1751" s="152"/>
      <c r="U1751" s="152"/>
      <c r="V1751" s="156"/>
      <c r="W1751" s="152"/>
      <c r="X1751" s="153"/>
    </row>
    <row r="1752" spans="11:24" x14ac:dyDescent="0.2">
      <c r="K1752" s="152"/>
      <c r="L1752" s="152"/>
      <c r="M1752" s="152"/>
      <c r="N1752" s="152"/>
      <c r="O1752" s="152"/>
      <c r="P1752" s="152"/>
      <c r="Q1752" s="152"/>
      <c r="R1752" s="152"/>
      <c r="S1752" s="152"/>
      <c r="T1752" s="152"/>
      <c r="U1752" s="152"/>
      <c r="V1752" s="156"/>
      <c r="W1752" s="152"/>
      <c r="X1752" s="153"/>
    </row>
    <row r="1753" spans="11:24" x14ac:dyDescent="0.2">
      <c r="K1753" s="152"/>
      <c r="L1753" s="152"/>
      <c r="M1753" s="152"/>
      <c r="N1753" s="152"/>
      <c r="O1753" s="152"/>
      <c r="P1753" s="152"/>
      <c r="Q1753" s="152"/>
      <c r="R1753" s="152"/>
      <c r="S1753" s="152"/>
      <c r="T1753" s="152"/>
      <c r="U1753" s="152"/>
      <c r="V1753" s="156"/>
      <c r="W1753" s="152"/>
      <c r="X1753" s="153"/>
    </row>
    <row r="1754" spans="11:24" x14ac:dyDescent="0.2">
      <c r="K1754" s="152"/>
      <c r="L1754" s="152"/>
      <c r="M1754" s="152"/>
      <c r="N1754" s="152"/>
      <c r="O1754" s="152"/>
      <c r="P1754" s="152"/>
      <c r="Q1754" s="152"/>
      <c r="R1754" s="152"/>
      <c r="S1754" s="152"/>
      <c r="T1754" s="152"/>
      <c r="U1754" s="152"/>
      <c r="V1754" s="156"/>
      <c r="W1754" s="152"/>
      <c r="X1754" s="153"/>
    </row>
    <row r="1755" spans="11:24" x14ac:dyDescent="0.2">
      <c r="K1755" s="152"/>
      <c r="L1755" s="152"/>
      <c r="M1755" s="152"/>
      <c r="N1755" s="152"/>
      <c r="O1755" s="152"/>
      <c r="P1755" s="152"/>
      <c r="Q1755" s="152"/>
      <c r="R1755" s="152"/>
      <c r="S1755" s="152"/>
      <c r="T1755" s="152"/>
      <c r="U1755" s="152"/>
      <c r="V1755" s="156"/>
      <c r="W1755" s="152"/>
      <c r="X1755" s="153"/>
    </row>
    <row r="1756" spans="11:24" x14ac:dyDescent="0.2">
      <c r="K1756" s="152"/>
      <c r="L1756" s="152"/>
      <c r="M1756" s="152"/>
      <c r="N1756" s="152"/>
      <c r="O1756" s="152"/>
      <c r="P1756" s="152"/>
      <c r="Q1756" s="152"/>
      <c r="R1756" s="152"/>
      <c r="S1756" s="152"/>
      <c r="T1756" s="152"/>
      <c r="U1756" s="152"/>
      <c r="V1756" s="156"/>
      <c r="W1756" s="152"/>
      <c r="X1756" s="153"/>
    </row>
    <row r="1757" spans="11:24" x14ac:dyDescent="0.2">
      <c r="K1757" s="152"/>
      <c r="L1757" s="152"/>
      <c r="M1757" s="152"/>
      <c r="N1757" s="152"/>
      <c r="O1757" s="152"/>
      <c r="P1757" s="152"/>
      <c r="Q1757" s="152"/>
      <c r="R1757" s="152"/>
      <c r="S1757" s="152"/>
      <c r="T1757" s="152"/>
      <c r="U1757" s="152"/>
      <c r="V1757" s="156"/>
      <c r="W1757" s="152"/>
      <c r="X1757" s="153"/>
    </row>
    <row r="1758" spans="11:24" x14ac:dyDescent="0.2">
      <c r="K1758" s="152"/>
      <c r="L1758" s="152"/>
      <c r="M1758" s="152"/>
      <c r="N1758" s="152"/>
      <c r="O1758" s="152"/>
      <c r="P1758" s="152"/>
      <c r="Q1758" s="152"/>
      <c r="R1758" s="152"/>
      <c r="S1758" s="152"/>
      <c r="T1758" s="152"/>
      <c r="U1758" s="152"/>
      <c r="V1758" s="156"/>
      <c r="W1758" s="152"/>
      <c r="X1758" s="153"/>
    </row>
    <row r="1759" spans="11:24" x14ac:dyDescent="0.2">
      <c r="K1759" s="152"/>
      <c r="L1759" s="152"/>
      <c r="M1759" s="152"/>
      <c r="N1759" s="152"/>
      <c r="O1759" s="152"/>
      <c r="P1759" s="152"/>
      <c r="Q1759" s="152"/>
      <c r="R1759" s="152"/>
      <c r="S1759" s="152"/>
      <c r="T1759" s="152"/>
      <c r="U1759" s="152"/>
      <c r="V1759" s="156"/>
      <c r="W1759" s="152"/>
      <c r="X1759" s="153"/>
    </row>
    <row r="1760" spans="11:24" x14ac:dyDescent="0.2">
      <c r="K1760" s="152"/>
      <c r="L1760" s="152"/>
      <c r="M1760" s="152"/>
      <c r="N1760" s="152"/>
      <c r="O1760" s="152"/>
      <c r="P1760" s="152"/>
      <c r="Q1760" s="152"/>
      <c r="R1760" s="152"/>
      <c r="S1760" s="152"/>
      <c r="T1760" s="152"/>
      <c r="U1760" s="152"/>
      <c r="V1760" s="156"/>
      <c r="W1760" s="152"/>
      <c r="X1760" s="153"/>
    </row>
    <row r="1761" spans="11:24" x14ac:dyDescent="0.2">
      <c r="K1761" s="152"/>
      <c r="L1761" s="152"/>
      <c r="M1761" s="152"/>
      <c r="N1761" s="152"/>
      <c r="O1761" s="152"/>
      <c r="P1761" s="152"/>
      <c r="Q1761" s="152"/>
      <c r="R1761" s="152"/>
      <c r="S1761" s="152"/>
      <c r="T1761" s="152"/>
      <c r="U1761" s="152"/>
      <c r="V1761" s="156"/>
      <c r="W1761" s="152"/>
      <c r="X1761" s="153"/>
    </row>
    <row r="1762" spans="11:24" x14ac:dyDescent="0.2">
      <c r="K1762" s="152"/>
      <c r="L1762" s="152"/>
      <c r="M1762" s="152"/>
      <c r="N1762" s="152"/>
      <c r="O1762" s="152"/>
      <c r="P1762" s="152"/>
      <c r="Q1762" s="152"/>
      <c r="R1762" s="152"/>
      <c r="S1762" s="152"/>
      <c r="T1762" s="152"/>
      <c r="U1762" s="152"/>
      <c r="V1762" s="156"/>
      <c r="W1762" s="152"/>
      <c r="X1762" s="153"/>
    </row>
    <row r="1763" spans="11:24" x14ac:dyDescent="0.2">
      <c r="K1763" s="152"/>
      <c r="L1763" s="152"/>
      <c r="M1763" s="152"/>
      <c r="N1763" s="152"/>
      <c r="O1763" s="152"/>
      <c r="P1763" s="152"/>
      <c r="Q1763" s="152"/>
      <c r="R1763" s="152"/>
      <c r="S1763" s="152"/>
      <c r="T1763" s="152"/>
      <c r="U1763" s="152"/>
      <c r="V1763" s="156"/>
      <c r="W1763" s="152"/>
      <c r="X1763" s="153"/>
    </row>
    <row r="1764" spans="11:24" x14ac:dyDescent="0.2">
      <c r="K1764" s="152"/>
      <c r="L1764" s="152"/>
      <c r="M1764" s="152"/>
      <c r="N1764" s="152"/>
      <c r="O1764" s="152"/>
      <c r="P1764" s="152"/>
      <c r="Q1764" s="152"/>
      <c r="R1764" s="152"/>
      <c r="S1764" s="152"/>
      <c r="T1764" s="152"/>
      <c r="U1764" s="152"/>
      <c r="V1764" s="156"/>
      <c r="W1764" s="152"/>
      <c r="X1764" s="153"/>
    </row>
    <row r="1765" spans="11:24" x14ac:dyDescent="0.2">
      <c r="K1765" s="152"/>
      <c r="L1765" s="152"/>
      <c r="M1765" s="152"/>
      <c r="N1765" s="152"/>
      <c r="O1765" s="152"/>
      <c r="P1765" s="152"/>
      <c r="Q1765" s="152"/>
      <c r="R1765" s="152"/>
      <c r="S1765" s="152"/>
      <c r="T1765" s="152"/>
      <c r="U1765" s="152"/>
      <c r="V1765" s="156"/>
      <c r="W1765" s="152"/>
      <c r="X1765" s="153"/>
    </row>
    <row r="1766" spans="11:24" x14ac:dyDescent="0.2">
      <c r="K1766" s="152"/>
      <c r="L1766" s="152"/>
      <c r="M1766" s="152"/>
      <c r="N1766" s="152"/>
      <c r="O1766" s="152"/>
      <c r="P1766" s="152"/>
      <c r="Q1766" s="152"/>
      <c r="R1766" s="152"/>
      <c r="S1766" s="152"/>
      <c r="T1766" s="152"/>
      <c r="U1766" s="152"/>
      <c r="V1766" s="156"/>
      <c r="W1766" s="152"/>
      <c r="X1766" s="153"/>
    </row>
    <row r="1767" spans="11:24" x14ac:dyDescent="0.2">
      <c r="K1767" s="152"/>
      <c r="L1767" s="152"/>
      <c r="M1767" s="152"/>
      <c r="N1767" s="152"/>
      <c r="O1767" s="152"/>
      <c r="P1767" s="152"/>
      <c r="Q1767" s="152"/>
      <c r="R1767" s="152"/>
      <c r="S1767" s="152"/>
      <c r="T1767" s="152"/>
      <c r="U1767" s="152"/>
      <c r="V1767" s="156"/>
      <c r="W1767" s="152"/>
      <c r="X1767" s="153"/>
    </row>
    <row r="1768" spans="11:24" x14ac:dyDescent="0.2">
      <c r="K1768" s="152"/>
      <c r="L1768" s="152"/>
      <c r="M1768" s="152"/>
      <c r="N1768" s="152"/>
      <c r="O1768" s="152"/>
      <c r="P1768" s="152"/>
      <c r="Q1768" s="152"/>
      <c r="R1768" s="152"/>
      <c r="S1768" s="152"/>
      <c r="T1768" s="152"/>
      <c r="U1768" s="152"/>
      <c r="V1768" s="156"/>
      <c r="W1768" s="152"/>
      <c r="X1768" s="153"/>
    </row>
    <row r="1769" spans="11:24" x14ac:dyDescent="0.2">
      <c r="K1769" s="152"/>
      <c r="L1769" s="152"/>
      <c r="M1769" s="152"/>
      <c r="N1769" s="152"/>
      <c r="O1769" s="152"/>
      <c r="P1769" s="152"/>
      <c r="Q1769" s="152"/>
      <c r="R1769" s="152"/>
      <c r="S1769" s="152"/>
      <c r="T1769" s="152"/>
      <c r="U1769" s="152"/>
      <c r="V1769" s="156"/>
      <c r="W1769" s="152"/>
      <c r="X1769" s="153"/>
    </row>
    <row r="1770" spans="11:24" x14ac:dyDescent="0.2">
      <c r="K1770" s="152"/>
      <c r="L1770" s="152"/>
      <c r="M1770" s="152"/>
      <c r="N1770" s="152"/>
      <c r="O1770" s="152"/>
      <c r="P1770" s="152"/>
      <c r="Q1770" s="152"/>
      <c r="R1770" s="152"/>
      <c r="S1770" s="152"/>
      <c r="T1770" s="152"/>
      <c r="U1770" s="152"/>
      <c r="V1770" s="156"/>
      <c r="W1770" s="152"/>
      <c r="X1770" s="153"/>
    </row>
    <row r="1771" spans="11:24" x14ac:dyDescent="0.2">
      <c r="K1771" s="152"/>
      <c r="L1771" s="152"/>
      <c r="M1771" s="152"/>
      <c r="N1771" s="152"/>
      <c r="O1771" s="152"/>
      <c r="P1771" s="152"/>
      <c r="Q1771" s="152"/>
      <c r="R1771" s="152"/>
      <c r="S1771" s="152"/>
      <c r="T1771" s="152"/>
      <c r="U1771" s="152"/>
      <c r="V1771" s="156"/>
      <c r="W1771" s="152"/>
      <c r="X1771" s="153"/>
    </row>
    <row r="1772" spans="11:24" x14ac:dyDescent="0.2">
      <c r="K1772" s="152"/>
      <c r="L1772" s="152"/>
      <c r="M1772" s="152"/>
      <c r="N1772" s="152"/>
      <c r="O1772" s="152"/>
      <c r="P1772" s="152"/>
      <c r="Q1772" s="152"/>
      <c r="R1772" s="152"/>
      <c r="S1772" s="152"/>
      <c r="T1772" s="152"/>
      <c r="U1772" s="152"/>
      <c r="V1772" s="156"/>
      <c r="W1772" s="152"/>
      <c r="X1772" s="153"/>
    </row>
    <row r="1773" spans="11:24" x14ac:dyDescent="0.2">
      <c r="K1773" s="152"/>
      <c r="L1773" s="152"/>
      <c r="M1773" s="152"/>
      <c r="N1773" s="152"/>
      <c r="O1773" s="152"/>
      <c r="P1773" s="152"/>
      <c r="Q1773" s="152"/>
      <c r="R1773" s="152"/>
      <c r="S1773" s="152"/>
      <c r="T1773" s="152"/>
      <c r="U1773" s="152"/>
      <c r="V1773" s="156"/>
      <c r="W1773" s="152"/>
      <c r="X1773" s="153"/>
    </row>
    <row r="1774" spans="11:24" x14ac:dyDescent="0.2">
      <c r="K1774" s="152"/>
      <c r="L1774" s="152"/>
      <c r="M1774" s="152"/>
      <c r="N1774" s="152"/>
      <c r="O1774" s="152"/>
      <c r="P1774" s="152"/>
      <c r="Q1774" s="152"/>
      <c r="R1774" s="152"/>
      <c r="S1774" s="152"/>
      <c r="T1774" s="152"/>
      <c r="U1774" s="152"/>
      <c r="V1774" s="156"/>
      <c r="W1774" s="152"/>
      <c r="X1774" s="153"/>
    </row>
    <row r="1775" spans="11:24" x14ac:dyDescent="0.2">
      <c r="K1775" s="152"/>
      <c r="L1775" s="152"/>
      <c r="M1775" s="152"/>
      <c r="N1775" s="152"/>
      <c r="O1775" s="152"/>
      <c r="P1775" s="152"/>
      <c r="Q1775" s="152"/>
      <c r="R1775" s="152"/>
      <c r="S1775" s="152"/>
      <c r="T1775" s="152"/>
      <c r="U1775" s="152"/>
      <c r="V1775" s="156"/>
      <c r="W1775" s="152"/>
      <c r="X1775" s="153"/>
    </row>
    <row r="1776" spans="11:24" x14ac:dyDescent="0.2">
      <c r="K1776" s="152"/>
      <c r="L1776" s="152"/>
      <c r="M1776" s="152"/>
      <c r="N1776" s="152"/>
      <c r="O1776" s="152"/>
      <c r="P1776" s="152"/>
      <c r="Q1776" s="152"/>
      <c r="R1776" s="152"/>
      <c r="S1776" s="152"/>
      <c r="T1776" s="152"/>
      <c r="U1776" s="152"/>
      <c r="V1776" s="156"/>
      <c r="W1776" s="152"/>
      <c r="X1776" s="153"/>
    </row>
    <row r="1777" spans="11:24" x14ac:dyDescent="0.2">
      <c r="K1777" s="152"/>
      <c r="L1777" s="152"/>
      <c r="M1777" s="152"/>
      <c r="N1777" s="152"/>
      <c r="O1777" s="152"/>
      <c r="P1777" s="152"/>
      <c r="Q1777" s="152"/>
      <c r="R1777" s="152"/>
      <c r="S1777" s="152"/>
      <c r="T1777" s="152"/>
      <c r="U1777" s="152"/>
      <c r="V1777" s="156"/>
      <c r="W1777" s="152"/>
      <c r="X1777" s="153"/>
    </row>
    <row r="1778" spans="11:24" x14ac:dyDescent="0.2">
      <c r="K1778" s="152"/>
      <c r="L1778" s="152"/>
      <c r="M1778" s="152"/>
      <c r="N1778" s="152"/>
      <c r="O1778" s="152"/>
      <c r="P1778" s="152"/>
      <c r="Q1778" s="152"/>
      <c r="R1778" s="152"/>
      <c r="S1778" s="152"/>
      <c r="T1778" s="152"/>
      <c r="U1778" s="152"/>
      <c r="V1778" s="156"/>
      <c r="W1778" s="152"/>
      <c r="X1778" s="153"/>
    </row>
    <row r="1779" spans="11:24" x14ac:dyDescent="0.2">
      <c r="K1779" s="152"/>
      <c r="L1779" s="152"/>
      <c r="M1779" s="152"/>
      <c r="N1779" s="152"/>
      <c r="O1779" s="152"/>
      <c r="P1779" s="152"/>
      <c r="Q1779" s="152"/>
      <c r="R1779" s="152"/>
      <c r="S1779" s="152"/>
      <c r="T1779" s="152"/>
      <c r="U1779" s="152"/>
      <c r="V1779" s="156"/>
      <c r="W1779" s="152"/>
      <c r="X1779" s="153"/>
    </row>
    <row r="1780" spans="11:24" x14ac:dyDescent="0.2">
      <c r="K1780" s="152"/>
      <c r="L1780" s="152"/>
      <c r="M1780" s="152"/>
      <c r="N1780" s="152"/>
      <c r="O1780" s="152"/>
      <c r="P1780" s="152"/>
      <c r="Q1780" s="152"/>
      <c r="R1780" s="152"/>
      <c r="S1780" s="152"/>
      <c r="T1780" s="152"/>
      <c r="U1780" s="152"/>
      <c r="V1780" s="156"/>
      <c r="W1780" s="152"/>
      <c r="X1780" s="153"/>
    </row>
    <row r="1781" spans="11:24" x14ac:dyDescent="0.2">
      <c r="K1781" s="152"/>
      <c r="L1781" s="152"/>
      <c r="M1781" s="152"/>
      <c r="N1781" s="152"/>
      <c r="O1781" s="152"/>
      <c r="P1781" s="152"/>
      <c r="Q1781" s="152"/>
      <c r="R1781" s="152"/>
      <c r="S1781" s="152"/>
      <c r="T1781" s="152"/>
      <c r="U1781" s="152"/>
      <c r="V1781" s="156"/>
      <c r="W1781" s="152"/>
      <c r="X1781" s="153"/>
    </row>
    <row r="1782" spans="11:24" x14ac:dyDescent="0.2">
      <c r="K1782" s="152"/>
      <c r="L1782" s="152"/>
      <c r="M1782" s="152"/>
      <c r="N1782" s="152"/>
      <c r="O1782" s="152"/>
      <c r="P1782" s="152"/>
      <c r="Q1782" s="152"/>
      <c r="R1782" s="152"/>
      <c r="S1782" s="152"/>
      <c r="T1782" s="152"/>
      <c r="U1782" s="152"/>
      <c r="V1782" s="156"/>
      <c r="W1782" s="152"/>
      <c r="X1782" s="153"/>
    </row>
    <row r="1783" spans="11:24" x14ac:dyDescent="0.2">
      <c r="K1783" s="152"/>
      <c r="L1783" s="152"/>
      <c r="M1783" s="152"/>
      <c r="N1783" s="152"/>
      <c r="O1783" s="152"/>
      <c r="P1783" s="152"/>
      <c r="Q1783" s="152"/>
      <c r="R1783" s="152"/>
      <c r="S1783" s="152"/>
      <c r="T1783" s="152"/>
      <c r="U1783" s="152"/>
      <c r="V1783" s="156"/>
      <c r="W1783" s="152"/>
      <c r="X1783" s="153"/>
    </row>
    <row r="1784" spans="11:24" x14ac:dyDescent="0.2">
      <c r="K1784" s="152"/>
      <c r="L1784" s="152"/>
      <c r="M1784" s="152"/>
      <c r="N1784" s="152"/>
      <c r="O1784" s="152"/>
      <c r="P1784" s="152"/>
      <c r="Q1784" s="152"/>
      <c r="R1784" s="152"/>
      <c r="S1784" s="152"/>
      <c r="T1784" s="152"/>
      <c r="U1784" s="152"/>
      <c r="V1784" s="156"/>
      <c r="W1784" s="152"/>
      <c r="X1784" s="153"/>
    </row>
    <row r="1785" spans="11:24" x14ac:dyDescent="0.2">
      <c r="K1785" s="152"/>
      <c r="L1785" s="152"/>
      <c r="M1785" s="152"/>
      <c r="N1785" s="152"/>
      <c r="O1785" s="152"/>
      <c r="P1785" s="152"/>
      <c r="Q1785" s="152"/>
      <c r="R1785" s="152"/>
      <c r="S1785" s="152"/>
      <c r="T1785" s="152"/>
      <c r="U1785" s="152"/>
      <c r="V1785" s="156"/>
      <c r="W1785" s="152"/>
      <c r="X1785" s="153"/>
    </row>
    <row r="1786" spans="11:24" x14ac:dyDescent="0.2">
      <c r="K1786" s="152"/>
      <c r="L1786" s="152"/>
      <c r="M1786" s="152"/>
      <c r="N1786" s="152"/>
      <c r="O1786" s="152"/>
      <c r="P1786" s="152"/>
      <c r="Q1786" s="152"/>
      <c r="R1786" s="152"/>
      <c r="S1786" s="152"/>
      <c r="T1786" s="152"/>
      <c r="U1786" s="152"/>
      <c r="V1786" s="156"/>
      <c r="W1786" s="152"/>
      <c r="X1786" s="153"/>
    </row>
    <row r="1787" spans="11:24" x14ac:dyDescent="0.2">
      <c r="K1787" s="152"/>
      <c r="L1787" s="152"/>
      <c r="M1787" s="152"/>
      <c r="N1787" s="152"/>
      <c r="O1787" s="152"/>
      <c r="P1787" s="152"/>
      <c r="Q1787" s="152"/>
      <c r="R1787" s="152"/>
      <c r="S1787" s="152"/>
      <c r="T1787" s="152"/>
      <c r="U1787" s="152"/>
      <c r="V1787" s="156"/>
      <c r="W1787" s="152"/>
      <c r="X1787" s="153"/>
    </row>
    <row r="1788" spans="11:24" x14ac:dyDescent="0.2">
      <c r="K1788" s="152"/>
      <c r="L1788" s="152"/>
      <c r="M1788" s="152"/>
      <c r="N1788" s="152"/>
      <c r="O1788" s="152"/>
      <c r="P1788" s="152"/>
      <c r="Q1788" s="152"/>
      <c r="R1788" s="152"/>
      <c r="S1788" s="152"/>
      <c r="T1788" s="152"/>
      <c r="U1788" s="152"/>
      <c r="V1788" s="156"/>
      <c r="W1788" s="152"/>
      <c r="X1788" s="153"/>
    </row>
    <row r="1789" spans="11:24" x14ac:dyDescent="0.2">
      <c r="K1789" s="152"/>
      <c r="L1789" s="152"/>
      <c r="M1789" s="152"/>
      <c r="N1789" s="152"/>
      <c r="O1789" s="152"/>
      <c r="P1789" s="152"/>
      <c r="Q1789" s="152"/>
      <c r="R1789" s="152"/>
      <c r="S1789" s="152"/>
      <c r="T1789" s="152"/>
      <c r="U1789" s="152"/>
      <c r="V1789" s="156"/>
      <c r="W1789" s="152"/>
      <c r="X1789" s="153"/>
    </row>
    <row r="1790" spans="11:24" x14ac:dyDescent="0.2">
      <c r="K1790" s="152"/>
      <c r="L1790" s="152"/>
      <c r="M1790" s="152"/>
      <c r="N1790" s="152"/>
      <c r="O1790" s="152"/>
      <c r="P1790" s="152"/>
      <c r="Q1790" s="152"/>
      <c r="R1790" s="152"/>
      <c r="S1790" s="152"/>
      <c r="T1790" s="152"/>
      <c r="U1790" s="152"/>
      <c r="V1790" s="156"/>
      <c r="W1790" s="152"/>
      <c r="X1790" s="153"/>
    </row>
    <row r="1791" spans="11:24" x14ac:dyDescent="0.2">
      <c r="K1791" s="152"/>
      <c r="L1791" s="152"/>
      <c r="M1791" s="152"/>
      <c r="N1791" s="152"/>
      <c r="O1791" s="152"/>
      <c r="P1791" s="152"/>
      <c r="Q1791" s="152"/>
      <c r="R1791" s="152"/>
      <c r="S1791" s="152"/>
      <c r="T1791" s="152"/>
      <c r="U1791" s="152"/>
      <c r="V1791" s="156"/>
      <c r="W1791" s="152"/>
      <c r="X1791" s="153"/>
    </row>
    <row r="1792" spans="11:24" x14ac:dyDescent="0.2">
      <c r="K1792" s="152"/>
      <c r="L1792" s="152"/>
      <c r="M1792" s="152"/>
      <c r="N1792" s="152"/>
      <c r="O1792" s="152"/>
      <c r="P1792" s="152"/>
      <c r="Q1792" s="152"/>
      <c r="R1792" s="152"/>
      <c r="S1792" s="152"/>
      <c r="T1792" s="152"/>
      <c r="U1792" s="152"/>
      <c r="V1792" s="156"/>
      <c r="W1792" s="152"/>
      <c r="X1792" s="153"/>
    </row>
    <row r="1793" spans="11:24" x14ac:dyDescent="0.2">
      <c r="K1793" s="152"/>
      <c r="L1793" s="152"/>
      <c r="M1793" s="152"/>
      <c r="N1793" s="152"/>
      <c r="O1793" s="152"/>
      <c r="P1793" s="152"/>
      <c r="Q1793" s="152"/>
      <c r="R1793" s="152"/>
      <c r="S1793" s="152"/>
      <c r="T1793" s="152"/>
      <c r="U1793" s="152"/>
      <c r="V1793" s="156"/>
      <c r="W1793" s="152"/>
      <c r="X1793" s="153"/>
    </row>
    <row r="1794" spans="11:24" x14ac:dyDescent="0.2">
      <c r="K1794" s="152"/>
      <c r="L1794" s="152"/>
      <c r="M1794" s="152"/>
      <c r="N1794" s="152"/>
      <c r="O1794" s="152"/>
      <c r="P1794" s="152"/>
      <c r="Q1794" s="152"/>
      <c r="R1794" s="152"/>
      <c r="S1794" s="152"/>
      <c r="T1794" s="152"/>
      <c r="U1794" s="152"/>
      <c r="V1794" s="156"/>
      <c r="W1794" s="152"/>
      <c r="X1794" s="153"/>
    </row>
    <row r="1795" spans="11:24" x14ac:dyDescent="0.2">
      <c r="K1795" s="152"/>
      <c r="L1795" s="152"/>
      <c r="M1795" s="152"/>
      <c r="N1795" s="152"/>
      <c r="O1795" s="152"/>
      <c r="P1795" s="152"/>
      <c r="Q1795" s="152"/>
      <c r="R1795" s="152"/>
      <c r="S1795" s="152"/>
      <c r="T1795" s="152"/>
      <c r="U1795" s="152"/>
      <c r="V1795" s="156"/>
      <c r="W1795" s="152"/>
      <c r="X1795" s="153"/>
    </row>
    <row r="1796" spans="11:24" x14ac:dyDescent="0.2">
      <c r="K1796" s="152"/>
      <c r="L1796" s="152"/>
      <c r="M1796" s="152"/>
      <c r="N1796" s="152"/>
      <c r="O1796" s="152"/>
      <c r="P1796" s="152"/>
      <c r="Q1796" s="152"/>
      <c r="R1796" s="152"/>
      <c r="S1796" s="152"/>
      <c r="T1796" s="152"/>
      <c r="U1796" s="152"/>
      <c r="V1796" s="156"/>
      <c r="W1796" s="152"/>
      <c r="X1796" s="153"/>
    </row>
    <row r="1797" spans="11:24" x14ac:dyDescent="0.2">
      <c r="K1797" s="152"/>
      <c r="L1797" s="152"/>
      <c r="M1797" s="152"/>
      <c r="N1797" s="152"/>
      <c r="O1797" s="152"/>
      <c r="P1797" s="152"/>
      <c r="Q1797" s="152"/>
      <c r="R1797" s="152"/>
      <c r="S1797" s="152"/>
      <c r="T1797" s="152"/>
      <c r="U1797" s="152"/>
      <c r="V1797" s="156"/>
      <c r="W1797" s="152"/>
      <c r="X1797" s="153"/>
    </row>
    <row r="1798" spans="11:24" x14ac:dyDescent="0.2">
      <c r="K1798" s="152"/>
      <c r="L1798" s="152"/>
      <c r="M1798" s="152"/>
      <c r="N1798" s="152"/>
      <c r="O1798" s="152"/>
      <c r="P1798" s="152"/>
      <c r="Q1798" s="152"/>
      <c r="R1798" s="152"/>
      <c r="S1798" s="152"/>
      <c r="T1798" s="152"/>
      <c r="U1798" s="152"/>
      <c r="V1798" s="156"/>
      <c r="W1798" s="152"/>
      <c r="X1798" s="153"/>
    </row>
    <row r="1799" spans="11:24" x14ac:dyDescent="0.2">
      <c r="K1799" s="152"/>
      <c r="L1799" s="152"/>
      <c r="M1799" s="152"/>
      <c r="N1799" s="152"/>
      <c r="O1799" s="152"/>
      <c r="P1799" s="152"/>
      <c r="Q1799" s="152"/>
      <c r="R1799" s="152"/>
      <c r="S1799" s="152"/>
      <c r="T1799" s="152"/>
      <c r="U1799" s="152"/>
      <c r="V1799" s="156"/>
      <c r="W1799" s="152"/>
      <c r="X1799" s="153"/>
    </row>
    <row r="1800" spans="11:24" x14ac:dyDescent="0.2">
      <c r="K1800" s="152"/>
      <c r="L1800" s="152"/>
      <c r="M1800" s="152"/>
      <c r="N1800" s="152"/>
      <c r="O1800" s="152"/>
      <c r="P1800" s="152"/>
      <c r="Q1800" s="152"/>
      <c r="R1800" s="152"/>
      <c r="S1800" s="152"/>
      <c r="T1800" s="152"/>
      <c r="U1800" s="152"/>
      <c r="V1800" s="156"/>
      <c r="W1800" s="152"/>
      <c r="X1800" s="153"/>
    </row>
    <row r="1801" spans="11:24" x14ac:dyDescent="0.2">
      <c r="K1801" s="152"/>
      <c r="L1801" s="152"/>
      <c r="M1801" s="152"/>
      <c r="N1801" s="152"/>
      <c r="O1801" s="152"/>
      <c r="P1801" s="152"/>
      <c r="Q1801" s="152"/>
      <c r="R1801" s="152"/>
      <c r="S1801" s="152"/>
      <c r="T1801" s="152"/>
      <c r="U1801" s="152"/>
      <c r="V1801" s="156"/>
      <c r="W1801" s="152"/>
      <c r="X1801" s="153"/>
    </row>
    <row r="1802" spans="11:24" x14ac:dyDescent="0.2">
      <c r="K1802" s="152"/>
      <c r="L1802" s="152"/>
      <c r="M1802" s="152"/>
      <c r="N1802" s="152"/>
      <c r="O1802" s="152"/>
      <c r="P1802" s="152"/>
      <c r="Q1802" s="152"/>
      <c r="R1802" s="152"/>
      <c r="S1802" s="152"/>
      <c r="T1802" s="152"/>
      <c r="U1802" s="152"/>
      <c r="V1802" s="156"/>
      <c r="W1802" s="152"/>
      <c r="X1802" s="153"/>
    </row>
    <row r="1803" spans="11:24" x14ac:dyDescent="0.2">
      <c r="K1803" s="152"/>
      <c r="L1803" s="152"/>
      <c r="M1803" s="152"/>
      <c r="N1803" s="152"/>
      <c r="O1803" s="152"/>
      <c r="P1803" s="152"/>
      <c r="Q1803" s="152"/>
      <c r="R1803" s="152"/>
      <c r="S1803" s="152"/>
      <c r="T1803" s="152"/>
      <c r="U1803" s="152"/>
      <c r="V1803" s="156"/>
      <c r="W1803" s="152"/>
      <c r="X1803" s="153"/>
    </row>
    <row r="1804" spans="11:24" x14ac:dyDescent="0.2">
      <c r="K1804" s="152"/>
      <c r="L1804" s="152"/>
      <c r="M1804" s="152"/>
      <c r="N1804" s="152"/>
      <c r="O1804" s="152"/>
      <c r="P1804" s="152"/>
      <c r="Q1804" s="152"/>
      <c r="R1804" s="152"/>
      <c r="S1804" s="152"/>
      <c r="T1804" s="152"/>
      <c r="U1804" s="152"/>
      <c r="V1804" s="156"/>
      <c r="W1804" s="152"/>
      <c r="X1804" s="153"/>
    </row>
    <row r="1805" spans="11:24" x14ac:dyDescent="0.2">
      <c r="K1805" s="152"/>
      <c r="L1805" s="152"/>
      <c r="M1805" s="152"/>
      <c r="N1805" s="152"/>
      <c r="O1805" s="152"/>
      <c r="P1805" s="152"/>
      <c r="Q1805" s="152"/>
      <c r="R1805" s="152"/>
      <c r="S1805" s="152"/>
      <c r="T1805" s="152"/>
      <c r="U1805" s="152"/>
      <c r="V1805" s="156"/>
      <c r="W1805" s="152"/>
      <c r="X1805" s="153"/>
    </row>
    <row r="1806" spans="11:24" x14ac:dyDescent="0.2">
      <c r="K1806" s="152"/>
      <c r="L1806" s="152"/>
      <c r="M1806" s="152"/>
      <c r="N1806" s="152"/>
      <c r="O1806" s="152"/>
      <c r="P1806" s="152"/>
      <c r="Q1806" s="152"/>
      <c r="R1806" s="152"/>
      <c r="S1806" s="152"/>
      <c r="T1806" s="152"/>
      <c r="U1806" s="152"/>
      <c r="V1806" s="156"/>
      <c r="W1806" s="152"/>
      <c r="X1806" s="153"/>
    </row>
    <row r="1807" spans="11:24" x14ac:dyDescent="0.2">
      <c r="K1807" s="152"/>
      <c r="L1807" s="152"/>
      <c r="M1807" s="152"/>
      <c r="N1807" s="152"/>
      <c r="O1807" s="152"/>
      <c r="P1807" s="152"/>
      <c r="Q1807" s="152"/>
      <c r="R1807" s="152"/>
      <c r="S1807" s="152"/>
      <c r="T1807" s="152"/>
      <c r="U1807" s="152"/>
      <c r="V1807" s="156"/>
      <c r="W1807" s="152"/>
      <c r="X1807" s="153"/>
    </row>
    <row r="1808" spans="11:24" x14ac:dyDescent="0.2">
      <c r="K1808" s="152"/>
      <c r="L1808" s="152"/>
      <c r="M1808" s="152"/>
      <c r="N1808" s="152"/>
      <c r="O1808" s="152"/>
      <c r="P1808" s="152"/>
      <c r="Q1808" s="152"/>
      <c r="R1808" s="152"/>
      <c r="S1808" s="152"/>
      <c r="T1808" s="152"/>
      <c r="U1808" s="152"/>
      <c r="V1808" s="156"/>
      <c r="W1808" s="152"/>
      <c r="X1808" s="153"/>
    </row>
    <row r="1809" spans="11:24" x14ac:dyDescent="0.2">
      <c r="K1809" s="152"/>
      <c r="L1809" s="152"/>
      <c r="M1809" s="152"/>
      <c r="N1809" s="152"/>
      <c r="O1809" s="152"/>
      <c r="P1809" s="152"/>
      <c r="Q1809" s="152"/>
      <c r="R1809" s="152"/>
      <c r="S1809" s="152"/>
      <c r="T1809" s="152"/>
      <c r="U1809" s="152"/>
      <c r="V1809" s="156"/>
      <c r="W1809" s="152"/>
      <c r="X1809" s="153"/>
    </row>
    <row r="1810" spans="11:24" x14ac:dyDescent="0.2">
      <c r="K1810" s="152"/>
      <c r="L1810" s="152"/>
      <c r="M1810" s="152"/>
      <c r="N1810" s="152"/>
      <c r="O1810" s="152"/>
      <c r="P1810" s="152"/>
      <c r="Q1810" s="152"/>
      <c r="R1810" s="152"/>
      <c r="S1810" s="152"/>
      <c r="T1810" s="152"/>
      <c r="U1810" s="152"/>
      <c r="V1810" s="156"/>
      <c r="W1810" s="152"/>
      <c r="X1810" s="153"/>
    </row>
    <row r="1811" spans="11:24" x14ac:dyDescent="0.2">
      <c r="K1811" s="152"/>
      <c r="L1811" s="152"/>
      <c r="M1811" s="152"/>
      <c r="N1811" s="152"/>
      <c r="O1811" s="152"/>
      <c r="P1811" s="152"/>
      <c r="Q1811" s="152"/>
      <c r="R1811" s="152"/>
      <c r="S1811" s="152"/>
      <c r="T1811" s="152"/>
      <c r="U1811" s="152"/>
      <c r="V1811" s="156"/>
      <c r="W1811" s="152"/>
      <c r="X1811" s="153"/>
    </row>
    <row r="1812" spans="11:24" x14ac:dyDescent="0.2">
      <c r="K1812" s="152"/>
      <c r="L1812" s="152"/>
      <c r="M1812" s="152"/>
      <c r="N1812" s="152"/>
      <c r="O1812" s="152"/>
      <c r="P1812" s="152"/>
      <c r="Q1812" s="152"/>
      <c r="R1812" s="152"/>
      <c r="S1812" s="152"/>
      <c r="T1812" s="152"/>
      <c r="U1812" s="152"/>
      <c r="V1812" s="156"/>
      <c r="W1812" s="152"/>
      <c r="X1812" s="153"/>
    </row>
    <row r="1813" spans="11:24" x14ac:dyDescent="0.2">
      <c r="K1813" s="152"/>
      <c r="L1813" s="152"/>
      <c r="M1813" s="152"/>
      <c r="N1813" s="152"/>
      <c r="O1813" s="152"/>
      <c r="P1813" s="152"/>
      <c r="Q1813" s="152"/>
      <c r="R1813" s="152"/>
      <c r="S1813" s="152"/>
      <c r="T1813" s="152"/>
      <c r="U1813" s="152"/>
      <c r="V1813" s="156"/>
      <c r="W1813" s="152"/>
      <c r="X1813" s="153"/>
    </row>
    <row r="1814" spans="11:24" x14ac:dyDescent="0.2">
      <c r="K1814" s="152"/>
      <c r="L1814" s="152"/>
      <c r="M1814" s="152"/>
      <c r="N1814" s="152"/>
      <c r="O1814" s="152"/>
      <c r="P1814" s="152"/>
      <c r="Q1814" s="152"/>
      <c r="R1814" s="152"/>
      <c r="S1814" s="152"/>
      <c r="T1814" s="152"/>
      <c r="U1814" s="152"/>
      <c r="V1814" s="156"/>
      <c r="W1814" s="152"/>
      <c r="X1814" s="153"/>
    </row>
    <row r="1815" spans="11:24" x14ac:dyDescent="0.2">
      <c r="K1815" s="152"/>
      <c r="L1815" s="152"/>
      <c r="M1815" s="152"/>
      <c r="N1815" s="152"/>
      <c r="O1815" s="152"/>
      <c r="P1815" s="152"/>
      <c r="Q1815" s="152"/>
      <c r="R1815" s="152"/>
      <c r="S1815" s="152"/>
      <c r="T1815" s="152"/>
      <c r="U1815" s="152"/>
      <c r="V1815" s="156"/>
      <c r="W1815" s="152"/>
      <c r="X1815" s="153"/>
    </row>
    <row r="1816" spans="11:24" x14ac:dyDescent="0.2">
      <c r="K1816" s="152"/>
      <c r="L1816" s="152"/>
      <c r="M1816" s="152"/>
      <c r="N1816" s="152"/>
      <c r="O1816" s="152"/>
      <c r="P1816" s="152"/>
      <c r="Q1816" s="152"/>
      <c r="R1816" s="152"/>
      <c r="S1816" s="152"/>
      <c r="T1816" s="152"/>
      <c r="U1816" s="152"/>
      <c r="V1816" s="156"/>
      <c r="W1816" s="152"/>
      <c r="X1816" s="153"/>
    </row>
    <row r="1817" spans="11:24" x14ac:dyDescent="0.2">
      <c r="K1817" s="152"/>
      <c r="L1817" s="152"/>
      <c r="M1817" s="152"/>
      <c r="N1817" s="152"/>
      <c r="O1817" s="152"/>
      <c r="P1817" s="152"/>
      <c r="Q1817" s="152"/>
      <c r="R1817" s="152"/>
      <c r="S1817" s="152"/>
      <c r="T1817" s="152"/>
      <c r="U1817" s="152"/>
      <c r="V1817" s="156"/>
      <c r="W1817" s="152"/>
      <c r="X1817" s="153"/>
    </row>
    <row r="1818" spans="11:24" x14ac:dyDescent="0.2">
      <c r="K1818" s="152"/>
      <c r="L1818" s="152"/>
      <c r="M1818" s="152"/>
      <c r="N1818" s="152"/>
      <c r="O1818" s="152"/>
      <c r="P1818" s="152"/>
      <c r="Q1818" s="152"/>
      <c r="R1818" s="152"/>
      <c r="S1818" s="152"/>
      <c r="T1818" s="152"/>
      <c r="U1818" s="152"/>
      <c r="V1818" s="156"/>
      <c r="W1818" s="152"/>
      <c r="X1818" s="153"/>
    </row>
    <row r="1819" spans="11:24" x14ac:dyDescent="0.2">
      <c r="K1819" s="152"/>
      <c r="L1819" s="152"/>
      <c r="M1819" s="152"/>
      <c r="N1819" s="152"/>
      <c r="O1819" s="152"/>
      <c r="P1819" s="152"/>
      <c r="Q1819" s="152"/>
      <c r="R1819" s="152"/>
      <c r="S1819" s="152"/>
      <c r="T1819" s="152"/>
      <c r="U1819" s="152"/>
      <c r="V1819" s="156"/>
      <c r="W1819" s="152"/>
      <c r="X1819" s="153"/>
    </row>
    <row r="1820" spans="11:24" x14ac:dyDescent="0.2">
      <c r="K1820" s="152"/>
      <c r="L1820" s="152"/>
      <c r="M1820" s="152"/>
      <c r="N1820" s="152"/>
      <c r="O1820" s="152"/>
      <c r="P1820" s="152"/>
      <c r="Q1820" s="152"/>
      <c r="R1820" s="152"/>
      <c r="S1820" s="152"/>
      <c r="T1820" s="152"/>
      <c r="U1820" s="152"/>
      <c r="V1820" s="156"/>
      <c r="W1820" s="152"/>
      <c r="X1820" s="153"/>
    </row>
    <row r="1821" spans="11:24" x14ac:dyDescent="0.2">
      <c r="K1821" s="152"/>
      <c r="L1821" s="152"/>
      <c r="M1821" s="152"/>
      <c r="N1821" s="152"/>
      <c r="O1821" s="152"/>
      <c r="P1821" s="152"/>
      <c r="Q1821" s="152"/>
      <c r="R1821" s="152"/>
      <c r="S1821" s="152"/>
      <c r="T1821" s="152"/>
      <c r="U1821" s="152"/>
      <c r="V1821" s="156"/>
      <c r="W1821" s="152"/>
      <c r="X1821" s="153"/>
    </row>
    <row r="1822" spans="11:24" x14ac:dyDescent="0.2">
      <c r="K1822" s="152"/>
      <c r="L1822" s="152"/>
      <c r="M1822" s="152"/>
      <c r="N1822" s="152"/>
      <c r="O1822" s="152"/>
      <c r="P1822" s="152"/>
      <c r="Q1822" s="152"/>
      <c r="R1822" s="152"/>
      <c r="S1822" s="152"/>
      <c r="T1822" s="152"/>
      <c r="U1822" s="152"/>
      <c r="V1822" s="156"/>
      <c r="W1822" s="152"/>
      <c r="X1822" s="153"/>
    </row>
    <row r="1823" spans="11:24" x14ac:dyDescent="0.2">
      <c r="K1823" s="152"/>
      <c r="L1823" s="152"/>
      <c r="M1823" s="152"/>
      <c r="N1823" s="152"/>
      <c r="O1823" s="152"/>
      <c r="P1823" s="152"/>
      <c r="Q1823" s="152"/>
      <c r="R1823" s="152"/>
      <c r="S1823" s="152"/>
      <c r="T1823" s="152"/>
      <c r="U1823" s="152"/>
      <c r="V1823" s="156"/>
      <c r="W1823" s="152"/>
      <c r="X1823" s="153"/>
    </row>
    <row r="1824" spans="11:24" x14ac:dyDescent="0.2">
      <c r="K1824" s="152"/>
      <c r="L1824" s="152"/>
      <c r="M1824" s="152"/>
      <c r="N1824" s="152"/>
      <c r="O1824" s="152"/>
      <c r="P1824" s="152"/>
      <c r="Q1824" s="152"/>
      <c r="R1824" s="152"/>
      <c r="S1824" s="152"/>
      <c r="T1824" s="152"/>
      <c r="U1824" s="152"/>
      <c r="V1824" s="156"/>
      <c r="W1824" s="152"/>
      <c r="X1824" s="153"/>
    </row>
    <row r="1825" spans="11:24" x14ac:dyDescent="0.2">
      <c r="K1825" s="152"/>
      <c r="L1825" s="152"/>
      <c r="M1825" s="152"/>
      <c r="N1825" s="152"/>
      <c r="O1825" s="152"/>
      <c r="P1825" s="152"/>
      <c r="Q1825" s="152"/>
      <c r="R1825" s="152"/>
      <c r="S1825" s="152"/>
      <c r="T1825" s="152"/>
      <c r="U1825" s="152"/>
      <c r="V1825" s="156"/>
      <c r="W1825" s="152"/>
      <c r="X1825" s="153"/>
    </row>
    <row r="1826" spans="11:24" x14ac:dyDescent="0.2">
      <c r="K1826" s="152"/>
      <c r="L1826" s="152"/>
      <c r="M1826" s="152"/>
      <c r="N1826" s="152"/>
      <c r="O1826" s="152"/>
      <c r="P1826" s="152"/>
      <c r="Q1826" s="152"/>
      <c r="R1826" s="152"/>
      <c r="S1826" s="152"/>
      <c r="T1826" s="152"/>
      <c r="U1826" s="152"/>
      <c r="V1826" s="156"/>
      <c r="W1826" s="152"/>
      <c r="X1826" s="153"/>
    </row>
    <row r="1827" spans="11:24" x14ac:dyDescent="0.2">
      <c r="K1827" s="152"/>
      <c r="L1827" s="152"/>
      <c r="M1827" s="152"/>
      <c r="N1827" s="152"/>
      <c r="O1827" s="152"/>
      <c r="P1827" s="152"/>
      <c r="Q1827" s="152"/>
      <c r="R1827" s="152"/>
      <c r="S1827" s="152"/>
      <c r="T1827" s="152"/>
      <c r="U1827" s="152"/>
      <c r="V1827" s="156"/>
      <c r="W1827" s="152"/>
      <c r="X1827" s="153"/>
    </row>
    <row r="1828" spans="11:24" x14ac:dyDescent="0.2">
      <c r="K1828" s="152"/>
      <c r="L1828" s="152"/>
      <c r="M1828" s="152"/>
      <c r="N1828" s="152"/>
      <c r="O1828" s="152"/>
      <c r="P1828" s="152"/>
      <c r="Q1828" s="152"/>
      <c r="R1828" s="152"/>
      <c r="S1828" s="152"/>
      <c r="T1828" s="152"/>
      <c r="U1828" s="152"/>
      <c r="V1828" s="156"/>
      <c r="W1828" s="152"/>
      <c r="X1828" s="153"/>
    </row>
    <row r="1829" spans="11:24" x14ac:dyDescent="0.2">
      <c r="K1829" s="152"/>
      <c r="L1829" s="152"/>
      <c r="M1829" s="152"/>
      <c r="N1829" s="152"/>
      <c r="O1829" s="152"/>
      <c r="P1829" s="152"/>
      <c r="Q1829" s="152"/>
      <c r="R1829" s="152"/>
      <c r="S1829" s="152"/>
      <c r="T1829" s="152"/>
      <c r="U1829" s="152"/>
      <c r="V1829" s="156"/>
      <c r="W1829" s="152"/>
      <c r="X1829" s="153"/>
    </row>
    <row r="1830" spans="11:24" x14ac:dyDescent="0.2">
      <c r="K1830" s="152"/>
      <c r="L1830" s="152"/>
      <c r="M1830" s="152"/>
      <c r="N1830" s="152"/>
      <c r="O1830" s="152"/>
      <c r="P1830" s="152"/>
      <c r="Q1830" s="152"/>
      <c r="R1830" s="152"/>
      <c r="S1830" s="152"/>
      <c r="T1830" s="152"/>
      <c r="U1830" s="152"/>
      <c r="V1830" s="156"/>
      <c r="W1830" s="152"/>
      <c r="X1830" s="153"/>
    </row>
    <row r="1831" spans="11:24" x14ac:dyDescent="0.2">
      <c r="K1831" s="152"/>
      <c r="L1831" s="152"/>
      <c r="M1831" s="152"/>
      <c r="N1831" s="152"/>
      <c r="O1831" s="152"/>
      <c r="P1831" s="152"/>
      <c r="Q1831" s="152"/>
      <c r="R1831" s="152"/>
      <c r="S1831" s="152"/>
      <c r="T1831" s="152"/>
      <c r="U1831" s="152"/>
      <c r="V1831" s="156"/>
      <c r="W1831" s="152"/>
      <c r="X1831" s="153"/>
    </row>
    <row r="1832" spans="11:24" x14ac:dyDescent="0.2">
      <c r="K1832" s="152"/>
      <c r="L1832" s="152"/>
      <c r="M1832" s="152"/>
      <c r="N1832" s="152"/>
      <c r="O1832" s="152"/>
      <c r="P1832" s="152"/>
      <c r="Q1832" s="152"/>
      <c r="R1832" s="152"/>
      <c r="S1832" s="152"/>
      <c r="T1832" s="152"/>
      <c r="U1832" s="152"/>
      <c r="V1832" s="156"/>
      <c r="W1832" s="152"/>
      <c r="X1832" s="153"/>
    </row>
    <row r="1833" spans="11:24" x14ac:dyDescent="0.2">
      <c r="K1833" s="152"/>
      <c r="L1833" s="152"/>
      <c r="M1833" s="152"/>
      <c r="N1833" s="152"/>
      <c r="O1833" s="152"/>
      <c r="P1833" s="152"/>
      <c r="Q1833" s="152"/>
      <c r="R1833" s="152"/>
      <c r="S1833" s="152"/>
      <c r="T1833" s="152"/>
      <c r="U1833" s="152"/>
      <c r="V1833" s="156"/>
      <c r="W1833" s="152"/>
      <c r="X1833" s="153"/>
    </row>
    <row r="1834" spans="11:24" x14ac:dyDescent="0.2">
      <c r="K1834" s="152"/>
      <c r="L1834" s="152"/>
      <c r="M1834" s="152"/>
      <c r="N1834" s="152"/>
      <c r="O1834" s="152"/>
      <c r="P1834" s="152"/>
      <c r="Q1834" s="152"/>
      <c r="R1834" s="152"/>
      <c r="S1834" s="152"/>
      <c r="T1834" s="152"/>
      <c r="U1834" s="152"/>
      <c r="V1834" s="156"/>
      <c r="W1834" s="152"/>
      <c r="X1834" s="153"/>
    </row>
    <row r="1835" spans="11:24" x14ac:dyDescent="0.2">
      <c r="K1835" s="152"/>
      <c r="L1835" s="152"/>
      <c r="M1835" s="152"/>
      <c r="N1835" s="152"/>
      <c r="O1835" s="152"/>
      <c r="P1835" s="152"/>
      <c r="Q1835" s="152"/>
      <c r="R1835" s="152"/>
      <c r="S1835" s="152"/>
      <c r="T1835" s="152"/>
      <c r="U1835" s="152"/>
      <c r="V1835" s="156"/>
      <c r="W1835" s="152"/>
      <c r="X1835" s="153"/>
    </row>
    <row r="1836" spans="11:24" x14ac:dyDescent="0.2">
      <c r="K1836" s="152"/>
      <c r="L1836" s="152"/>
      <c r="M1836" s="152"/>
      <c r="N1836" s="152"/>
      <c r="O1836" s="152"/>
      <c r="P1836" s="152"/>
      <c r="Q1836" s="152"/>
      <c r="R1836" s="152"/>
      <c r="S1836" s="152"/>
      <c r="T1836" s="152"/>
      <c r="U1836" s="152"/>
      <c r="V1836" s="156"/>
      <c r="W1836" s="152"/>
      <c r="X1836" s="153"/>
    </row>
    <row r="1837" spans="11:24" x14ac:dyDescent="0.2">
      <c r="K1837" s="152"/>
      <c r="L1837" s="152"/>
      <c r="M1837" s="152"/>
      <c r="N1837" s="152"/>
      <c r="O1837" s="152"/>
      <c r="P1837" s="152"/>
      <c r="Q1837" s="152"/>
      <c r="R1837" s="152"/>
      <c r="S1837" s="152"/>
      <c r="T1837" s="152"/>
      <c r="U1837" s="152"/>
      <c r="V1837" s="156"/>
      <c r="W1837" s="152"/>
      <c r="X1837" s="153"/>
    </row>
    <row r="1838" spans="11:24" x14ac:dyDescent="0.2">
      <c r="K1838" s="152"/>
      <c r="L1838" s="152"/>
      <c r="M1838" s="152"/>
      <c r="N1838" s="152"/>
      <c r="O1838" s="152"/>
      <c r="P1838" s="152"/>
      <c r="Q1838" s="152"/>
      <c r="R1838" s="152"/>
      <c r="S1838" s="152"/>
      <c r="T1838" s="152"/>
      <c r="U1838" s="152"/>
      <c r="V1838" s="156"/>
      <c r="W1838" s="152"/>
      <c r="X1838" s="153"/>
    </row>
    <row r="1839" spans="11:24" x14ac:dyDescent="0.2">
      <c r="K1839" s="152"/>
      <c r="L1839" s="152"/>
      <c r="M1839" s="152"/>
      <c r="N1839" s="152"/>
      <c r="O1839" s="152"/>
      <c r="P1839" s="152"/>
      <c r="Q1839" s="152"/>
      <c r="R1839" s="152"/>
      <c r="S1839" s="152"/>
      <c r="T1839" s="152"/>
      <c r="U1839" s="152"/>
      <c r="V1839" s="156"/>
      <c r="W1839" s="152"/>
      <c r="X1839" s="153"/>
    </row>
    <row r="1840" spans="11:24" x14ac:dyDescent="0.2">
      <c r="K1840" s="152"/>
      <c r="L1840" s="152"/>
      <c r="M1840" s="152"/>
      <c r="N1840" s="152"/>
      <c r="O1840" s="152"/>
      <c r="P1840" s="152"/>
      <c r="Q1840" s="152"/>
      <c r="R1840" s="152"/>
      <c r="S1840" s="152"/>
      <c r="T1840" s="152"/>
      <c r="U1840" s="152"/>
      <c r="V1840" s="156"/>
      <c r="W1840" s="152"/>
      <c r="X1840" s="153"/>
    </row>
    <row r="1841" spans="11:24" x14ac:dyDescent="0.2">
      <c r="K1841" s="152"/>
      <c r="L1841" s="152"/>
      <c r="M1841" s="152"/>
      <c r="N1841" s="152"/>
      <c r="O1841" s="152"/>
      <c r="P1841" s="152"/>
      <c r="Q1841" s="152"/>
      <c r="R1841" s="152"/>
      <c r="S1841" s="152"/>
      <c r="T1841" s="152"/>
      <c r="U1841" s="152"/>
      <c r="V1841" s="156"/>
      <c r="W1841" s="152"/>
      <c r="X1841" s="153"/>
    </row>
    <row r="1842" spans="11:24" x14ac:dyDescent="0.2">
      <c r="K1842" s="152"/>
      <c r="L1842" s="152"/>
      <c r="M1842" s="152"/>
      <c r="N1842" s="152"/>
      <c r="O1842" s="152"/>
      <c r="P1842" s="152"/>
      <c r="Q1842" s="152"/>
      <c r="R1842" s="152"/>
      <c r="S1842" s="152"/>
      <c r="T1842" s="152"/>
      <c r="U1842" s="152"/>
      <c r="V1842" s="156"/>
      <c r="W1842" s="152"/>
      <c r="X1842" s="153"/>
    </row>
    <row r="1843" spans="11:24" x14ac:dyDescent="0.2">
      <c r="K1843" s="152"/>
      <c r="L1843" s="152"/>
      <c r="M1843" s="152"/>
      <c r="N1843" s="152"/>
      <c r="O1843" s="152"/>
      <c r="P1843" s="152"/>
      <c r="Q1843" s="152"/>
      <c r="R1843" s="152"/>
      <c r="S1843" s="152"/>
      <c r="T1843" s="152"/>
      <c r="U1843" s="152"/>
      <c r="V1843" s="156"/>
      <c r="W1843" s="152"/>
      <c r="X1843" s="153"/>
    </row>
    <row r="1844" spans="11:24" x14ac:dyDescent="0.2">
      <c r="K1844" s="152"/>
      <c r="L1844" s="152"/>
      <c r="M1844" s="152"/>
      <c r="N1844" s="152"/>
      <c r="O1844" s="152"/>
      <c r="P1844" s="152"/>
      <c r="Q1844" s="152"/>
      <c r="R1844" s="152"/>
      <c r="S1844" s="152"/>
      <c r="T1844" s="152"/>
      <c r="U1844" s="152"/>
      <c r="V1844" s="156"/>
      <c r="W1844" s="152"/>
      <c r="X1844" s="153"/>
    </row>
    <row r="1845" spans="11:24" x14ac:dyDescent="0.2">
      <c r="K1845" s="152"/>
      <c r="L1845" s="152"/>
      <c r="M1845" s="152"/>
      <c r="N1845" s="152"/>
      <c r="O1845" s="152"/>
      <c r="P1845" s="152"/>
      <c r="Q1845" s="152"/>
      <c r="R1845" s="152"/>
      <c r="S1845" s="152"/>
      <c r="T1845" s="152"/>
      <c r="U1845" s="152"/>
      <c r="V1845" s="156"/>
      <c r="W1845" s="152"/>
      <c r="X1845" s="153"/>
    </row>
    <row r="1846" spans="11:24" x14ac:dyDescent="0.2">
      <c r="K1846" s="152"/>
      <c r="L1846" s="152"/>
      <c r="M1846" s="152"/>
      <c r="N1846" s="152"/>
      <c r="O1846" s="152"/>
      <c r="P1846" s="152"/>
      <c r="Q1846" s="152"/>
      <c r="R1846" s="152"/>
      <c r="S1846" s="152"/>
      <c r="T1846" s="152"/>
      <c r="U1846" s="152"/>
      <c r="V1846" s="156"/>
      <c r="W1846" s="152"/>
      <c r="X1846" s="153"/>
    </row>
    <row r="1847" spans="11:24" x14ac:dyDescent="0.2">
      <c r="K1847" s="152"/>
      <c r="L1847" s="152"/>
      <c r="M1847" s="152"/>
      <c r="N1847" s="152"/>
      <c r="O1847" s="152"/>
      <c r="P1847" s="152"/>
      <c r="Q1847" s="152"/>
      <c r="R1847" s="152"/>
      <c r="S1847" s="152"/>
      <c r="T1847" s="152"/>
      <c r="U1847" s="152"/>
      <c r="V1847" s="156"/>
      <c r="W1847" s="152"/>
      <c r="X1847" s="153"/>
    </row>
    <row r="1848" spans="11:24" x14ac:dyDescent="0.2">
      <c r="K1848" s="152"/>
      <c r="L1848" s="152"/>
      <c r="M1848" s="152"/>
      <c r="N1848" s="152"/>
      <c r="O1848" s="152"/>
      <c r="P1848" s="152"/>
      <c r="Q1848" s="152"/>
      <c r="R1848" s="152"/>
      <c r="S1848" s="152"/>
      <c r="T1848" s="152"/>
      <c r="U1848" s="152"/>
      <c r="V1848" s="156"/>
      <c r="W1848" s="152"/>
      <c r="X1848" s="153"/>
    </row>
    <row r="1849" spans="11:24" x14ac:dyDescent="0.2">
      <c r="K1849" s="152"/>
      <c r="L1849" s="152"/>
      <c r="M1849" s="152"/>
      <c r="N1849" s="152"/>
      <c r="O1849" s="152"/>
      <c r="P1849" s="152"/>
      <c r="Q1849" s="152"/>
      <c r="R1849" s="152"/>
      <c r="S1849" s="152"/>
      <c r="T1849" s="152"/>
      <c r="U1849" s="152"/>
      <c r="V1849" s="156"/>
      <c r="W1849" s="152"/>
      <c r="X1849" s="153"/>
    </row>
    <row r="1850" spans="11:24" x14ac:dyDescent="0.2">
      <c r="K1850" s="152"/>
      <c r="L1850" s="152"/>
      <c r="M1850" s="152"/>
      <c r="N1850" s="152"/>
      <c r="O1850" s="152"/>
      <c r="P1850" s="152"/>
      <c r="Q1850" s="152"/>
      <c r="R1850" s="152"/>
      <c r="S1850" s="152"/>
      <c r="T1850" s="152"/>
      <c r="U1850" s="152"/>
      <c r="V1850" s="156"/>
      <c r="W1850" s="152"/>
      <c r="X1850" s="153"/>
    </row>
    <row r="1851" spans="11:24" x14ac:dyDescent="0.2">
      <c r="K1851" s="152"/>
      <c r="L1851" s="152"/>
      <c r="M1851" s="152"/>
      <c r="N1851" s="152"/>
      <c r="O1851" s="152"/>
      <c r="P1851" s="152"/>
      <c r="Q1851" s="152"/>
      <c r="R1851" s="152"/>
      <c r="S1851" s="152"/>
      <c r="T1851" s="152"/>
      <c r="U1851" s="152"/>
      <c r="V1851" s="156"/>
      <c r="W1851" s="152"/>
      <c r="X1851" s="153"/>
    </row>
    <row r="1852" spans="11:24" x14ac:dyDescent="0.2">
      <c r="K1852" s="152"/>
      <c r="L1852" s="152"/>
      <c r="M1852" s="152"/>
      <c r="N1852" s="152"/>
      <c r="O1852" s="152"/>
      <c r="P1852" s="152"/>
      <c r="Q1852" s="152"/>
      <c r="R1852" s="152"/>
      <c r="S1852" s="152"/>
      <c r="T1852" s="152"/>
      <c r="U1852" s="152"/>
      <c r="V1852" s="156"/>
      <c r="W1852" s="152"/>
      <c r="X1852" s="153"/>
    </row>
    <row r="1853" spans="11:24" x14ac:dyDescent="0.2">
      <c r="K1853" s="152"/>
      <c r="L1853" s="152"/>
      <c r="M1853" s="152"/>
      <c r="N1853" s="152"/>
      <c r="O1853" s="152"/>
      <c r="P1853" s="152"/>
      <c r="Q1853" s="152"/>
      <c r="R1853" s="152"/>
      <c r="S1853" s="152"/>
      <c r="T1853" s="152"/>
      <c r="U1853" s="152"/>
      <c r="V1853" s="156"/>
      <c r="W1853" s="152"/>
      <c r="X1853" s="153"/>
    </row>
    <row r="1854" spans="11:24" x14ac:dyDescent="0.2">
      <c r="K1854" s="152"/>
      <c r="L1854" s="152"/>
      <c r="M1854" s="152"/>
      <c r="N1854" s="152"/>
      <c r="O1854" s="152"/>
      <c r="P1854" s="152"/>
      <c r="Q1854" s="152"/>
      <c r="R1854" s="152"/>
      <c r="S1854" s="152"/>
      <c r="T1854" s="152"/>
      <c r="U1854" s="152"/>
      <c r="V1854" s="156"/>
      <c r="W1854" s="152"/>
      <c r="X1854" s="153"/>
    </row>
    <row r="1855" spans="11:24" x14ac:dyDescent="0.2">
      <c r="K1855" s="152"/>
      <c r="L1855" s="152"/>
      <c r="M1855" s="152"/>
      <c r="N1855" s="152"/>
      <c r="O1855" s="152"/>
      <c r="P1855" s="152"/>
      <c r="Q1855" s="152"/>
      <c r="R1855" s="152"/>
      <c r="S1855" s="152"/>
      <c r="T1855" s="152"/>
      <c r="U1855" s="152"/>
      <c r="V1855" s="156"/>
      <c r="W1855" s="152"/>
      <c r="X1855" s="153"/>
    </row>
    <row r="1856" spans="11:24" x14ac:dyDescent="0.2">
      <c r="K1856" s="152"/>
      <c r="L1856" s="152"/>
      <c r="M1856" s="152"/>
      <c r="N1856" s="152"/>
      <c r="O1856" s="152"/>
      <c r="P1856" s="152"/>
      <c r="Q1856" s="152"/>
      <c r="R1856" s="152"/>
      <c r="S1856" s="152"/>
      <c r="T1856" s="152"/>
      <c r="U1856" s="152"/>
      <c r="V1856" s="156"/>
      <c r="W1856" s="152"/>
      <c r="X1856" s="153"/>
    </row>
    <row r="1857" spans="11:24" x14ac:dyDescent="0.2">
      <c r="K1857" s="152"/>
      <c r="L1857" s="152"/>
      <c r="M1857" s="152"/>
      <c r="N1857" s="152"/>
      <c r="O1857" s="152"/>
      <c r="P1857" s="152"/>
      <c r="Q1857" s="152"/>
      <c r="R1857" s="152"/>
      <c r="S1857" s="152"/>
      <c r="T1857" s="152"/>
      <c r="U1857" s="152"/>
      <c r="V1857" s="156"/>
      <c r="W1857" s="152"/>
      <c r="X1857" s="153"/>
    </row>
    <row r="1858" spans="11:24" x14ac:dyDescent="0.2">
      <c r="K1858" s="152"/>
      <c r="L1858" s="152"/>
      <c r="M1858" s="152"/>
      <c r="N1858" s="152"/>
      <c r="O1858" s="152"/>
      <c r="P1858" s="152"/>
      <c r="Q1858" s="152"/>
      <c r="R1858" s="152"/>
      <c r="S1858" s="152"/>
      <c r="T1858" s="152"/>
      <c r="U1858" s="152"/>
      <c r="V1858" s="156"/>
      <c r="W1858" s="152"/>
      <c r="X1858" s="153"/>
    </row>
    <row r="1859" spans="11:24" x14ac:dyDescent="0.2">
      <c r="K1859" s="152"/>
      <c r="L1859" s="152"/>
      <c r="M1859" s="152"/>
      <c r="N1859" s="152"/>
      <c r="O1859" s="152"/>
      <c r="P1859" s="152"/>
      <c r="Q1859" s="152"/>
      <c r="R1859" s="152"/>
      <c r="S1859" s="152"/>
      <c r="T1859" s="152"/>
      <c r="U1859" s="152"/>
      <c r="V1859" s="156"/>
      <c r="W1859" s="152"/>
      <c r="X1859" s="153"/>
    </row>
    <row r="1860" spans="11:24" x14ac:dyDescent="0.2">
      <c r="K1860" s="152"/>
      <c r="L1860" s="152"/>
      <c r="M1860" s="152"/>
      <c r="N1860" s="152"/>
      <c r="O1860" s="152"/>
      <c r="P1860" s="152"/>
      <c r="Q1860" s="152"/>
      <c r="R1860" s="152"/>
      <c r="S1860" s="152"/>
      <c r="T1860" s="152"/>
      <c r="U1860" s="152"/>
      <c r="V1860" s="156"/>
      <c r="W1860" s="152"/>
      <c r="X1860" s="153"/>
    </row>
    <row r="1861" spans="11:24" x14ac:dyDescent="0.2">
      <c r="K1861" s="152"/>
      <c r="L1861" s="152"/>
      <c r="M1861" s="152"/>
      <c r="N1861" s="152"/>
      <c r="O1861" s="152"/>
      <c r="P1861" s="152"/>
      <c r="Q1861" s="152"/>
      <c r="R1861" s="152"/>
      <c r="S1861" s="152"/>
      <c r="T1861" s="152"/>
      <c r="U1861" s="152"/>
      <c r="V1861" s="156"/>
      <c r="W1861" s="152"/>
      <c r="X1861" s="153"/>
    </row>
    <row r="1862" spans="11:24" x14ac:dyDescent="0.2">
      <c r="K1862" s="152"/>
      <c r="L1862" s="152"/>
      <c r="M1862" s="152"/>
      <c r="N1862" s="152"/>
      <c r="O1862" s="152"/>
      <c r="P1862" s="152"/>
      <c r="Q1862" s="152"/>
      <c r="R1862" s="152"/>
      <c r="S1862" s="152"/>
      <c r="T1862" s="152"/>
      <c r="U1862" s="152"/>
      <c r="V1862" s="156"/>
      <c r="W1862" s="152"/>
      <c r="X1862" s="153"/>
    </row>
    <row r="1863" spans="11:24" x14ac:dyDescent="0.2">
      <c r="K1863" s="152"/>
      <c r="L1863" s="152"/>
      <c r="M1863" s="152"/>
      <c r="N1863" s="152"/>
      <c r="O1863" s="152"/>
      <c r="P1863" s="152"/>
      <c r="Q1863" s="152"/>
      <c r="R1863" s="152"/>
      <c r="S1863" s="152"/>
      <c r="T1863" s="152"/>
      <c r="U1863" s="152"/>
      <c r="V1863" s="156"/>
      <c r="W1863" s="152"/>
      <c r="X1863" s="153"/>
    </row>
    <row r="1864" spans="11:24" x14ac:dyDescent="0.2">
      <c r="K1864" s="152"/>
      <c r="L1864" s="152"/>
      <c r="M1864" s="152"/>
      <c r="N1864" s="152"/>
      <c r="O1864" s="152"/>
      <c r="P1864" s="152"/>
      <c r="Q1864" s="152"/>
      <c r="R1864" s="152"/>
      <c r="S1864" s="152"/>
      <c r="T1864" s="152"/>
      <c r="U1864" s="152"/>
      <c r="V1864" s="156"/>
      <c r="W1864" s="152"/>
      <c r="X1864" s="153"/>
    </row>
    <row r="1865" spans="11:24" x14ac:dyDescent="0.2">
      <c r="K1865" s="152"/>
      <c r="L1865" s="152"/>
      <c r="M1865" s="152"/>
      <c r="N1865" s="152"/>
      <c r="O1865" s="152"/>
      <c r="P1865" s="152"/>
      <c r="Q1865" s="152"/>
      <c r="R1865" s="152"/>
      <c r="S1865" s="152"/>
      <c r="T1865" s="152"/>
      <c r="U1865" s="152"/>
      <c r="V1865" s="156"/>
      <c r="W1865" s="152"/>
      <c r="X1865" s="153"/>
    </row>
    <row r="1866" spans="11:24" x14ac:dyDescent="0.2">
      <c r="K1866" s="152"/>
      <c r="L1866" s="152"/>
      <c r="M1866" s="152"/>
      <c r="N1866" s="152"/>
      <c r="O1866" s="152"/>
      <c r="P1866" s="152"/>
      <c r="Q1866" s="152"/>
      <c r="R1866" s="152"/>
      <c r="S1866" s="152"/>
      <c r="T1866" s="152"/>
      <c r="U1866" s="152"/>
      <c r="V1866" s="156"/>
      <c r="W1866" s="152"/>
      <c r="X1866" s="153"/>
    </row>
    <row r="1867" spans="11:24" x14ac:dyDescent="0.2">
      <c r="K1867" s="152"/>
      <c r="L1867" s="152"/>
      <c r="M1867" s="152"/>
      <c r="N1867" s="152"/>
      <c r="O1867" s="152"/>
      <c r="P1867" s="152"/>
      <c r="Q1867" s="152"/>
      <c r="R1867" s="152"/>
      <c r="S1867" s="152"/>
      <c r="T1867" s="152"/>
      <c r="U1867" s="152"/>
      <c r="V1867" s="156"/>
      <c r="W1867" s="152"/>
      <c r="X1867" s="153"/>
    </row>
    <row r="1868" spans="11:24" x14ac:dyDescent="0.2">
      <c r="K1868" s="152"/>
      <c r="L1868" s="152"/>
      <c r="M1868" s="152"/>
      <c r="N1868" s="152"/>
      <c r="O1868" s="152"/>
      <c r="P1868" s="152"/>
      <c r="Q1868" s="152"/>
      <c r="R1868" s="152"/>
      <c r="S1868" s="152"/>
      <c r="T1868" s="152"/>
      <c r="U1868" s="152"/>
      <c r="V1868" s="156"/>
      <c r="W1868" s="152"/>
      <c r="X1868" s="153"/>
    </row>
    <row r="1869" spans="11:24" x14ac:dyDescent="0.2">
      <c r="K1869" s="152"/>
      <c r="L1869" s="152"/>
      <c r="M1869" s="152"/>
      <c r="N1869" s="152"/>
      <c r="O1869" s="152"/>
      <c r="P1869" s="152"/>
      <c r="Q1869" s="152"/>
      <c r="R1869" s="152"/>
      <c r="S1869" s="152"/>
      <c r="T1869" s="152"/>
      <c r="U1869" s="152"/>
      <c r="V1869" s="156"/>
      <c r="W1869" s="152"/>
      <c r="X1869" s="153"/>
    </row>
    <row r="1870" spans="11:24" x14ac:dyDescent="0.2">
      <c r="K1870" s="152"/>
      <c r="L1870" s="152"/>
      <c r="M1870" s="152"/>
      <c r="N1870" s="152"/>
      <c r="O1870" s="152"/>
      <c r="P1870" s="152"/>
      <c r="Q1870" s="152"/>
      <c r="R1870" s="152"/>
      <c r="S1870" s="152"/>
      <c r="T1870" s="152"/>
      <c r="U1870" s="152"/>
      <c r="V1870" s="156"/>
      <c r="W1870" s="152"/>
      <c r="X1870" s="153"/>
    </row>
    <row r="1871" spans="11:24" x14ac:dyDescent="0.2">
      <c r="K1871" s="152"/>
      <c r="L1871" s="152"/>
      <c r="M1871" s="152"/>
      <c r="N1871" s="152"/>
      <c r="O1871" s="152"/>
      <c r="P1871" s="152"/>
      <c r="Q1871" s="152"/>
      <c r="R1871" s="152"/>
      <c r="S1871" s="152"/>
      <c r="T1871" s="152"/>
      <c r="U1871" s="152"/>
      <c r="V1871" s="156"/>
      <c r="W1871" s="152"/>
      <c r="X1871" s="153"/>
    </row>
    <row r="1872" spans="11:24" x14ac:dyDescent="0.2">
      <c r="K1872" s="152"/>
      <c r="L1872" s="152"/>
      <c r="M1872" s="152"/>
      <c r="N1872" s="152"/>
      <c r="O1872" s="152"/>
      <c r="P1872" s="152"/>
      <c r="Q1872" s="152"/>
      <c r="R1872" s="152"/>
      <c r="S1872" s="152"/>
      <c r="T1872" s="152"/>
      <c r="U1872" s="152"/>
      <c r="V1872" s="156"/>
      <c r="W1872" s="152"/>
      <c r="X1872" s="153"/>
    </row>
    <row r="1873" spans="11:24" x14ac:dyDescent="0.2">
      <c r="K1873" s="152"/>
      <c r="L1873" s="152"/>
      <c r="M1873" s="152"/>
      <c r="N1873" s="152"/>
      <c r="O1873" s="152"/>
      <c r="P1873" s="152"/>
      <c r="Q1873" s="152"/>
      <c r="R1873" s="152"/>
      <c r="S1873" s="152"/>
      <c r="T1873" s="152"/>
      <c r="U1873" s="152"/>
      <c r="V1873" s="156"/>
      <c r="W1873" s="152"/>
      <c r="X1873" s="153"/>
    </row>
    <row r="1874" spans="11:24" x14ac:dyDescent="0.2">
      <c r="K1874" s="152"/>
      <c r="L1874" s="152"/>
      <c r="M1874" s="152"/>
      <c r="N1874" s="152"/>
      <c r="O1874" s="152"/>
      <c r="P1874" s="152"/>
      <c r="Q1874" s="152"/>
      <c r="R1874" s="152"/>
      <c r="S1874" s="152"/>
      <c r="T1874" s="152"/>
      <c r="U1874" s="152"/>
      <c r="V1874" s="156"/>
      <c r="W1874" s="152"/>
      <c r="X1874" s="153"/>
    </row>
    <row r="1875" spans="11:24" x14ac:dyDescent="0.2">
      <c r="K1875" s="152"/>
      <c r="L1875" s="152"/>
      <c r="M1875" s="152"/>
      <c r="N1875" s="152"/>
      <c r="O1875" s="152"/>
      <c r="P1875" s="152"/>
      <c r="Q1875" s="152"/>
      <c r="R1875" s="152"/>
      <c r="S1875" s="152"/>
      <c r="T1875" s="152"/>
      <c r="U1875" s="152"/>
      <c r="V1875" s="156"/>
      <c r="W1875" s="152"/>
      <c r="X1875" s="153"/>
    </row>
    <row r="1876" spans="11:24" x14ac:dyDescent="0.2">
      <c r="K1876" s="152"/>
      <c r="L1876" s="152"/>
      <c r="M1876" s="152"/>
      <c r="N1876" s="152"/>
      <c r="O1876" s="152"/>
      <c r="P1876" s="152"/>
      <c r="Q1876" s="152"/>
      <c r="R1876" s="152"/>
      <c r="S1876" s="152"/>
      <c r="T1876" s="152"/>
      <c r="U1876" s="152"/>
      <c r="V1876" s="156"/>
      <c r="W1876" s="152"/>
      <c r="X1876" s="153"/>
    </row>
    <row r="1877" spans="11:24" x14ac:dyDescent="0.2">
      <c r="K1877" s="152"/>
      <c r="L1877" s="152"/>
      <c r="M1877" s="152"/>
      <c r="N1877" s="152"/>
      <c r="O1877" s="152"/>
      <c r="P1877" s="152"/>
      <c r="Q1877" s="152"/>
      <c r="R1877" s="152"/>
      <c r="S1877" s="152"/>
      <c r="T1877" s="152"/>
      <c r="U1877" s="152"/>
      <c r="V1877" s="156"/>
      <c r="W1877" s="152"/>
      <c r="X1877" s="153"/>
    </row>
    <row r="1878" spans="11:24" x14ac:dyDescent="0.2">
      <c r="K1878" s="152"/>
      <c r="L1878" s="152"/>
      <c r="M1878" s="152"/>
      <c r="N1878" s="152"/>
      <c r="O1878" s="152"/>
      <c r="P1878" s="152"/>
      <c r="Q1878" s="152"/>
      <c r="R1878" s="152"/>
      <c r="S1878" s="152"/>
      <c r="T1878" s="152"/>
      <c r="U1878" s="152"/>
      <c r="V1878" s="156"/>
      <c r="W1878" s="152"/>
      <c r="X1878" s="153"/>
    </row>
    <row r="1879" spans="11:24" x14ac:dyDescent="0.2">
      <c r="K1879" s="152"/>
      <c r="L1879" s="152"/>
      <c r="M1879" s="152"/>
      <c r="N1879" s="152"/>
      <c r="O1879" s="152"/>
      <c r="P1879" s="152"/>
      <c r="Q1879" s="152"/>
      <c r="R1879" s="152"/>
      <c r="S1879" s="152"/>
      <c r="T1879" s="152"/>
      <c r="U1879" s="152"/>
      <c r="V1879" s="156"/>
      <c r="W1879" s="152"/>
      <c r="X1879" s="153"/>
    </row>
    <row r="1880" spans="11:24" x14ac:dyDescent="0.2">
      <c r="K1880" s="152"/>
      <c r="L1880" s="152"/>
      <c r="M1880" s="152"/>
      <c r="N1880" s="152"/>
      <c r="O1880" s="152"/>
      <c r="P1880" s="152"/>
      <c r="Q1880" s="152"/>
      <c r="R1880" s="152"/>
      <c r="S1880" s="152"/>
      <c r="T1880" s="152"/>
      <c r="U1880" s="152"/>
      <c r="V1880" s="156"/>
      <c r="W1880" s="152"/>
      <c r="X1880" s="153"/>
    </row>
    <row r="1881" spans="11:24" x14ac:dyDescent="0.2">
      <c r="K1881" s="152"/>
      <c r="L1881" s="152"/>
      <c r="M1881" s="152"/>
      <c r="N1881" s="152"/>
      <c r="O1881" s="152"/>
      <c r="P1881" s="152"/>
      <c r="Q1881" s="152"/>
      <c r="R1881" s="152"/>
      <c r="S1881" s="152"/>
      <c r="T1881" s="152"/>
      <c r="U1881" s="152"/>
      <c r="V1881" s="156"/>
      <c r="W1881" s="152"/>
      <c r="X1881" s="153"/>
    </row>
    <row r="1882" spans="11:24" x14ac:dyDescent="0.2">
      <c r="K1882" s="152"/>
      <c r="L1882" s="152"/>
      <c r="M1882" s="152"/>
      <c r="N1882" s="152"/>
      <c r="O1882" s="152"/>
      <c r="P1882" s="152"/>
      <c r="Q1882" s="152"/>
      <c r="R1882" s="152"/>
      <c r="S1882" s="152"/>
      <c r="T1882" s="152"/>
      <c r="U1882" s="152"/>
      <c r="V1882" s="156"/>
      <c r="W1882" s="152"/>
      <c r="X1882" s="153"/>
    </row>
    <row r="1883" spans="11:24" x14ac:dyDescent="0.2">
      <c r="K1883" s="152"/>
      <c r="L1883" s="152"/>
      <c r="M1883" s="152"/>
      <c r="N1883" s="152"/>
      <c r="O1883" s="152"/>
      <c r="P1883" s="152"/>
      <c r="Q1883" s="152"/>
      <c r="R1883" s="152"/>
      <c r="S1883" s="152"/>
      <c r="T1883" s="152"/>
      <c r="U1883" s="152"/>
      <c r="V1883" s="156"/>
      <c r="W1883" s="152"/>
      <c r="X1883" s="153"/>
    </row>
    <row r="1884" spans="11:24" x14ac:dyDescent="0.2">
      <c r="K1884" s="152"/>
      <c r="L1884" s="152"/>
      <c r="M1884" s="152"/>
      <c r="N1884" s="152"/>
      <c r="O1884" s="152"/>
      <c r="P1884" s="152"/>
      <c r="Q1884" s="152"/>
      <c r="R1884" s="152"/>
      <c r="S1884" s="152"/>
      <c r="T1884" s="152"/>
      <c r="U1884" s="152"/>
      <c r="V1884" s="156"/>
      <c r="W1884" s="152"/>
      <c r="X1884" s="153"/>
    </row>
    <row r="1885" spans="11:24" x14ac:dyDescent="0.2">
      <c r="K1885" s="152"/>
      <c r="L1885" s="152"/>
      <c r="M1885" s="152"/>
      <c r="N1885" s="152"/>
      <c r="O1885" s="152"/>
      <c r="P1885" s="152"/>
      <c r="Q1885" s="152"/>
      <c r="R1885" s="152"/>
      <c r="S1885" s="152"/>
      <c r="T1885" s="152"/>
      <c r="U1885" s="152"/>
      <c r="V1885" s="156"/>
      <c r="W1885" s="152"/>
      <c r="X1885" s="153"/>
    </row>
    <row r="1886" spans="11:24" x14ac:dyDescent="0.2">
      <c r="K1886" s="152"/>
      <c r="L1886" s="152"/>
      <c r="M1886" s="152"/>
      <c r="N1886" s="152"/>
      <c r="O1886" s="152"/>
      <c r="P1886" s="152"/>
      <c r="Q1886" s="152"/>
      <c r="R1886" s="152"/>
      <c r="S1886" s="152"/>
      <c r="T1886" s="152"/>
      <c r="U1886" s="152"/>
      <c r="V1886" s="156"/>
      <c r="W1886" s="152"/>
      <c r="X1886" s="153"/>
    </row>
    <row r="1887" spans="11:24" x14ac:dyDescent="0.2">
      <c r="K1887" s="152"/>
      <c r="L1887" s="152"/>
      <c r="M1887" s="152"/>
      <c r="N1887" s="152"/>
      <c r="O1887" s="152"/>
      <c r="P1887" s="152"/>
      <c r="Q1887" s="152"/>
      <c r="R1887" s="152"/>
      <c r="S1887" s="152"/>
      <c r="T1887" s="152"/>
      <c r="U1887" s="152"/>
      <c r="V1887" s="156"/>
      <c r="W1887" s="152"/>
      <c r="X1887" s="153"/>
    </row>
    <row r="1888" spans="11:24" x14ac:dyDescent="0.2">
      <c r="K1888" s="152"/>
      <c r="L1888" s="152"/>
      <c r="M1888" s="152"/>
      <c r="N1888" s="152"/>
      <c r="O1888" s="152"/>
      <c r="P1888" s="152"/>
      <c r="Q1888" s="152"/>
      <c r="R1888" s="152"/>
      <c r="S1888" s="152"/>
      <c r="T1888" s="152"/>
      <c r="U1888" s="152"/>
      <c r="V1888" s="156"/>
      <c r="W1888" s="152"/>
      <c r="X1888" s="153"/>
    </row>
    <row r="1889" spans="11:24" x14ac:dyDescent="0.2">
      <c r="K1889" s="152"/>
      <c r="L1889" s="152"/>
      <c r="M1889" s="152"/>
      <c r="N1889" s="152"/>
      <c r="O1889" s="152"/>
      <c r="P1889" s="152"/>
      <c r="Q1889" s="152"/>
      <c r="R1889" s="152"/>
      <c r="S1889" s="152"/>
      <c r="T1889" s="152"/>
      <c r="U1889" s="152"/>
      <c r="V1889" s="156"/>
      <c r="W1889" s="152"/>
      <c r="X1889" s="153"/>
    </row>
    <row r="1890" spans="11:24" x14ac:dyDescent="0.2">
      <c r="K1890" s="152"/>
      <c r="L1890" s="152"/>
      <c r="M1890" s="152"/>
      <c r="N1890" s="152"/>
      <c r="O1890" s="152"/>
      <c r="P1890" s="152"/>
      <c r="Q1890" s="152"/>
      <c r="R1890" s="152"/>
      <c r="S1890" s="152"/>
      <c r="T1890" s="152"/>
      <c r="U1890" s="152"/>
      <c r="V1890" s="156"/>
      <c r="W1890" s="152"/>
      <c r="X1890" s="153"/>
    </row>
    <row r="1891" spans="11:24" x14ac:dyDescent="0.2">
      <c r="K1891" s="152"/>
      <c r="L1891" s="152"/>
      <c r="M1891" s="152"/>
      <c r="N1891" s="152"/>
      <c r="O1891" s="152"/>
      <c r="P1891" s="152"/>
      <c r="Q1891" s="152"/>
      <c r="R1891" s="152"/>
      <c r="S1891" s="152"/>
      <c r="T1891" s="152"/>
      <c r="U1891" s="152"/>
      <c r="V1891" s="156"/>
      <c r="W1891" s="152"/>
      <c r="X1891" s="153"/>
    </row>
    <row r="1892" spans="11:24" x14ac:dyDescent="0.2">
      <c r="K1892" s="152"/>
      <c r="L1892" s="152"/>
      <c r="M1892" s="152"/>
      <c r="N1892" s="152"/>
      <c r="O1892" s="152"/>
      <c r="P1892" s="152"/>
      <c r="Q1892" s="152"/>
      <c r="R1892" s="152"/>
      <c r="S1892" s="152"/>
      <c r="T1892" s="152"/>
      <c r="U1892" s="152"/>
      <c r="V1892" s="156"/>
      <c r="W1892" s="152"/>
      <c r="X1892" s="153"/>
    </row>
    <row r="1893" spans="11:24" x14ac:dyDescent="0.2">
      <c r="K1893" s="152"/>
      <c r="L1893" s="152"/>
      <c r="M1893" s="152"/>
      <c r="N1893" s="152"/>
      <c r="O1893" s="152"/>
      <c r="P1893" s="152"/>
      <c r="Q1893" s="152"/>
      <c r="R1893" s="152"/>
      <c r="S1893" s="152"/>
      <c r="T1893" s="152"/>
      <c r="U1893" s="152"/>
      <c r="V1893" s="156"/>
      <c r="W1893" s="152"/>
      <c r="X1893" s="153"/>
    </row>
    <row r="1894" spans="11:24" x14ac:dyDescent="0.2">
      <c r="K1894" s="152"/>
      <c r="L1894" s="152"/>
      <c r="M1894" s="152"/>
      <c r="N1894" s="152"/>
      <c r="O1894" s="152"/>
      <c r="P1894" s="152"/>
      <c r="Q1894" s="152"/>
      <c r="R1894" s="152"/>
      <c r="S1894" s="152"/>
      <c r="T1894" s="152"/>
      <c r="U1894" s="152"/>
      <c r="V1894" s="156"/>
      <c r="W1894" s="152"/>
      <c r="X1894" s="153"/>
    </row>
    <row r="1895" spans="11:24" x14ac:dyDescent="0.2">
      <c r="K1895" s="152"/>
      <c r="L1895" s="152"/>
      <c r="M1895" s="152"/>
      <c r="N1895" s="152"/>
      <c r="O1895" s="152"/>
      <c r="P1895" s="152"/>
      <c r="Q1895" s="152"/>
      <c r="R1895" s="152"/>
      <c r="S1895" s="152"/>
      <c r="T1895" s="152"/>
      <c r="U1895" s="152"/>
      <c r="V1895" s="156"/>
      <c r="W1895" s="152"/>
      <c r="X1895" s="153"/>
    </row>
    <row r="1896" spans="11:24" x14ac:dyDescent="0.2">
      <c r="K1896" s="152"/>
      <c r="L1896" s="152"/>
      <c r="M1896" s="152"/>
      <c r="N1896" s="152"/>
      <c r="O1896" s="152"/>
      <c r="P1896" s="152"/>
      <c r="Q1896" s="152"/>
      <c r="R1896" s="152"/>
      <c r="S1896" s="152"/>
      <c r="T1896" s="152"/>
      <c r="U1896" s="152"/>
      <c r="V1896" s="156"/>
      <c r="W1896" s="152"/>
      <c r="X1896" s="153"/>
    </row>
    <row r="1897" spans="11:24" x14ac:dyDescent="0.2">
      <c r="K1897" s="152"/>
      <c r="L1897" s="152"/>
      <c r="M1897" s="152"/>
      <c r="N1897" s="152"/>
      <c r="O1897" s="152"/>
      <c r="P1897" s="152"/>
      <c r="Q1897" s="152"/>
      <c r="R1897" s="152"/>
      <c r="S1897" s="152"/>
      <c r="T1897" s="152"/>
      <c r="U1897" s="152"/>
      <c r="V1897" s="156"/>
      <c r="W1897" s="152"/>
      <c r="X1897" s="153"/>
    </row>
    <row r="1898" spans="11:24" x14ac:dyDescent="0.2">
      <c r="K1898" s="152"/>
      <c r="L1898" s="152"/>
      <c r="M1898" s="152"/>
      <c r="N1898" s="152"/>
      <c r="O1898" s="152"/>
      <c r="P1898" s="152"/>
      <c r="Q1898" s="152"/>
      <c r="R1898" s="152"/>
      <c r="S1898" s="152"/>
      <c r="T1898" s="152"/>
      <c r="U1898" s="152"/>
      <c r="V1898" s="156"/>
      <c r="W1898" s="152"/>
      <c r="X1898" s="153"/>
    </row>
    <row r="1899" spans="11:24" x14ac:dyDescent="0.2">
      <c r="K1899" s="152"/>
      <c r="L1899" s="152"/>
      <c r="M1899" s="152"/>
      <c r="N1899" s="152"/>
      <c r="O1899" s="152"/>
      <c r="P1899" s="152"/>
      <c r="Q1899" s="152"/>
      <c r="R1899" s="152"/>
      <c r="S1899" s="152"/>
      <c r="T1899" s="152"/>
      <c r="U1899" s="152"/>
      <c r="V1899" s="156"/>
      <c r="W1899" s="152"/>
      <c r="X1899" s="153"/>
    </row>
    <row r="1900" spans="11:24" x14ac:dyDescent="0.2">
      <c r="K1900" s="152"/>
      <c r="L1900" s="152"/>
      <c r="M1900" s="152"/>
      <c r="N1900" s="152"/>
      <c r="O1900" s="152"/>
      <c r="P1900" s="152"/>
      <c r="Q1900" s="152"/>
      <c r="R1900" s="152"/>
      <c r="S1900" s="152"/>
      <c r="T1900" s="152"/>
      <c r="U1900" s="152"/>
      <c r="V1900" s="156"/>
      <c r="W1900" s="152"/>
      <c r="X1900" s="153"/>
    </row>
    <row r="1901" spans="11:24" x14ac:dyDescent="0.2">
      <c r="K1901" s="152"/>
      <c r="L1901" s="152"/>
      <c r="M1901" s="152"/>
      <c r="N1901" s="152"/>
      <c r="O1901" s="152"/>
      <c r="P1901" s="152"/>
      <c r="Q1901" s="152"/>
      <c r="R1901" s="152"/>
      <c r="S1901" s="152"/>
      <c r="T1901" s="152"/>
      <c r="U1901" s="152"/>
      <c r="V1901" s="156"/>
      <c r="W1901" s="152"/>
      <c r="X1901" s="153"/>
    </row>
    <row r="1902" spans="11:24" x14ac:dyDescent="0.2">
      <c r="K1902" s="152"/>
      <c r="L1902" s="152"/>
      <c r="M1902" s="152"/>
      <c r="N1902" s="152"/>
      <c r="O1902" s="152"/>
      <c r="P1902" s="152"/>
      <c r="Q1902" s="152"/>
      <c r="R1902" s="152"/>
      <c r="S1902" s="152"/>
      <c r="T1902" s="152"/>
      <c r="U1902" s="152"/>
      <c r="V1902" s="156"/>
      <c r="W1902" s="152"/>
      <c r="X1902" s="153"/>
    </row>
    <row r="1903" spans="11:24" x14ac:dyDescent="0.2">
      <c r="K1903" s="152"/>
      <c r="L1903" s="152"/>
      <c r="M1903" s="152"/>
      <c r="N1903" s="152"/>
      <c r="O1903" s="152"/>
      <c r="P1903" s="152"/>
      <c r="Q1903" s="152"/>
      <c r="R1903" s="152"/>
      <c r="S1903" s="152"/>
      <c r="T1903" s="152"/>
      <c r="U1903" s="152"/>
      <c r="V1903" s="156"/>
      <c r="W1903" s="152"/>
      <c r="X1903" s="153"/>
    </row>
    <row r="1904" spans="11:24" x14ac:dyDescent="0.2">
      <c r="K1904" s="152"/>
      <c r="L1904" s="152"/>
      <c r="M1904" s="152"/>
      <c r="N1904" s="152"/>
      <c r="O1904" s="152"/>
      <c r="P1904" s="152"/>
      <c r="Q1904" s="152"/>
      <c r="R1904" s="152"/>
      <c r="S1904" s="152"/>
      <c r="T1904" s="152"/>
      <c r="U1904" s="152"/>
      <c r="V1904" s="156"/>
      <c r="W1904" s="152"/>
      <c r="X1904" s="153"/>
    </row>
    <row r="1905" spans="11:24" x14ac:dyDescent="0.2">
      <c r="K1905" s="152"/>
      <c r="L1905" s="152"/>
      <c r="M1905" s="152"/>
      <c r="N1905" s="152"/>
      <c r="O1905" s="152"/>
      <c r="P1905" s="152"/>
      <c r="Q1905" s="152"/>
      <c r="R1905" s="152"/>
      <c r="S1905" s="152"/>
      <c r="T1905" s="152"/>
      <c r="U1905" s="152"/>
      <c r="V1905" s="156"/>
      <c r="W1905" s="152"/>
      <c r="X1905" s="153"/>
    </row>
    <row r="1906" spans="11:24" x14ac:dyDescent="0.2">
      <c r="K1906" s="152"/>
      <c r="L1906" s="152"/>
      <c r="M1906" s="152"/>
      <c r="N1906" s="152"/>
      <c r="O1906" s="152"/>
      <c r="P1906" s="152"/>
      <c r="Q1906" s="152"/>
      <c r="R1906" s="152"/>
      <c r="S1906" s="152"/>
      <c r="T1906" s="152"/>
      <c r="U1906" s="152"/>
      <c r="V1906" s="156"/>
      <c r="W1906" s="152"/>
      <c r="X1906" s="153"/>
    </row>
    <row r="1907" spans="11:24" x14ac:dyDescent="0.2">
      <c r="K1907" s="152"/>
      <c r="L1907" s="152"/>
      <c r="M1907" s="152"/>
      <c r="N1907" s="152"/>
      <c r="O1907" s="152"/>
      <c r="P1907" s="152"/>
      <c r="Q1907" s="152"/>
      <c r="R1907" s="152"/>
      <c r="S1907" s="152"/>
      <c r="T1907" s="152"/>
      <c r="U1907" s="152"/>
      <c r="V1907" s="156"/>
      <c r="W1907" s="152"/>
      <c r="X1907" s="153"/>
    </row>
    <row r="1908" spans="11:24" x14ac:dyDescent="0.2">
      <c r="K1908" s="152"/>
      <c r="L1908" s="152"/>
      <c r="M1908" s="152"/>
      <c r="N1908" s="152"/>
      <c r="O1908" s="152"/>
      <c r="P1908" s="152"/>
      <c r="Q1908" s="152"/>
      <c r="R1908" s="152"/>
      <c r="S1908" s="152"/>
      <c r="T1908" s="152"/>
      <c r="U1908" s="152"/>
      <c r="V1908" s="156"/>
      <c r="W1908" s="152"/>
      <c r="X1908" s="153"/>
    </row>
    <row r="1909" spans="11:24" x14ac:dyDescent="0.2">
      <c r="K1909" s="152"/>
      <c r="L1909" s="152"/>
      <c r="M1909" s="152"/>
      <c r="N1909" s="152"/>
      <c r="O1909" s="152"/>
      <c r="P1909" s="152"/>
      <c r="Q1909" s="152"/>
      <c r="R1909" s="152"/>
      <c r="S1909" s="152"/>
      <c r="T1909" s="152"/>
      <c r="U1909" s="152"/>
      <c r="V1909" s="156"/>
      <c r="W1909" s="152"/>
      <c r="X1909" s="153"/>
    </row>
    <row r="1910" spans="11:24" x14ac:dyDescent="0.2">
      <c r="K1910" s="152"/>
      <c r="L1910" s="152"/>
      <c r="M1910" s="152"/>
      <c r="N1910" s="152"/>
      <c r="O1910" s="152"/>
      <c r="P1910" s="152"/>
      <c r="Q1910" s="152"/>
      <c r="R1910" s="152"/>
      <c r="S1910" s="152"/>
      <c r="T1910" s="152"/>
      <c r="U1910" s="152"/>
      <c r="V1910" s="156"/>
      <c r="W1910" s="152"/>
      <c r="X1910" s="153"/>
    </row>
    <row r="1911" spans="11:24" x14ac:dyDescent="0.2">
      <c r="K1911" s="152"/>
      <c r="L1911" s="152"/>
      <c r="M1911" s="152"/>
      <c r="N1911" s="152"/>
      <c r="O1911" s="152"/>
      <c r="P1911" s="152"/>
      <c r="Q1911" s="152"/>
      <c r="R1911" s="152"/>
      <c r="S1911" s="152"/>
      <c r="T1911" s="152"/>
      <c r="U1911" s="152"/>
      <c r="V1911" s="156"/>
      <c r="W1911" s="152"/>
      <c r="X1911" s="153"/>
    </row>
    <row r="1912" spans="11:24" x14ac:dyDescent="0.2">
      <c r="K1912" s="152"/>
      <c r="L1912" s="152"/>
      <c r="M1912" s="152"/>
      <c r="N1912" s="152"/>
      <c r="O1912" s="152"/>
      <c r="P1912" s="152"/>
      <c r="Q1912" s="152"/>
      <c r="R1912" s="152"/>
      <c r="S1912" s="152"/>
      <c r="T1912" s="152"/>
      <c r="U1912" s="152"/>
      <c r="V1912" s="156"/>
      <c r="W1912" s="152"/>
      <c r="X1912" s="153"/>
    </row>
    <row r="1913" spans="11:24" x14ac:dyDescent="0.2">
      <c r="K1913" s="152"/>
      <c r="L1913" s="152"/>
      <c r="M1913" s="152"/>
      <c r="N1913" s="152"/>
      <c r="O1913" s="152"/>
      <c r="P1913" s="152"/>
      <c r="Q1913" s="152"/>
      <c r="R1913" s="152"/>
      <c r="S1913" s="152"/>
      <c r="T1913" s="152"/>
      <c r="U1913" s="152"/>
      <c r="V1913" s="156"/>
      <c r="W1913" s="152"/>
      <c r="X1913" s="153"/>
    </row>
    <row r="1914" spans="11:24" x14ac:dyDescent="0.2">
      <c r="K1914" s="152"/>
      <c r="L1914" s="152"/>
      <c r="M1914" s="152"/>
      <c r="N1914" s="152"/>
      <c r="O1914" s="152"/>
      <c r="P1914" s="152"/>
      <c r="Q1914" s="152"/>
      <c r="R1914" s="152"/>
      <c r="S1914" s="152"/>
      <c r="T1914" s="152"/>
      <c r="U1914" s="152"/>
      <c r="V1914" s="156"/>
      <c r="W1914" s="152"/>
      <c r="X1914" s="153"/>
    </row>
    <row r="1915" spans="11:24" x14ac:dyDescent="0.2">
      <c r="K1915" s="152"/>
      <c r="L1915" s="152"/>
      <c r="M1915" s="152"/>
      <c r="N1915" s="152"/>
      <c r="O1915" s="152"/>
      <c r="P1915" s="152"/>
      <c r="Q1915" s="152"/>
      <c r="R1915" s="152"/>
      <c r="S1915" s="152"/>
      <c r="T1915" s="152"/>
      <c r="U1915" s="152"/>
      <c r="V1915" s="156"/>
      <c r="W1915" s="152"/>
      <c r="X1915" s="153"/>
    </row>
    <row r="1916" spans="11:24" x14ac:dyDescent="0.2">
      <c r="K1916" s="152"/>
      <c r="L1916" s="152"/>
      <c r="M1916" s="152"/>
      <c r="N1916" s="152"/>
      <c r="O1916" s="152"/>
      <c r="P1916" s="152"/>
      <c r="Q1916" s="152"/>
      <c r="R1916" s="152"/>
      <c r="S1916" s="152"/>
      <c r="T1916" s="152"/>
      <c r="U1916" s="152"/>
      <c r="V1916" s="156"/>
      <c r="W1916" s="152"/>
      <c r="X1916" s="153"/>
    </row>
    <row r="1917" spans="11:24" x14ac:dyDescent="0.2">
      <c r="K1917" s="152"/>
      <c r="L1917" s="152"/>
      <c r="M1917" s="152"/>
      <c r="N1917" s="152"/>
      <c r="O1917" s="152"/>
      <c r="P1917" s="152"/>
      <c r="Q1917" s="152"/>
      <c r="R1917" s="152"/>
      <c r="S1917" s="152"/>
      <c r="T1917" s="152"/>
      <c r="U1917" s="152"/>
      <c r="V1917" s="156"/>
      <c r="W1917" s="152"/>
      <c r="X1917" s="153"/>
    </row>
    <row r="1918" spans="11:24" x14ac:dyDescent="0.2">
      <c r="K1918" s="152"/>
      <c r="L1918" s="152"/>
      <c r="M1918" s="152"/>
      <c r="N1918" s="152"/>
      <c r="O1918" s="152"/>
      <c r="P1918" s="152"/>
      <c r="Q1918" s="152"/>
      <c r="R1918" s="152"/>
      <c r="S1918" s="152"/>
      <c r="T1918" s="152"/>
      <c r="U1918" s="152"/>
      <c r="V1918" s="156"/>
      <c r="W1918" s="152"/>
      <c r="X1918" s="153"/>
    </row>
    <row r="1919" spans="11:24" x14ac:dyDescent="0.2">
      <c r="K1919" s="152"/>
      <c r="L1919" s="152"/>
      <c r="M1919" s="152"/>
      <c r="N1919" s="152"/>
      <c r="O1919" s="152"/>
      <c r="P1919" s="152"/>
      <c r="Q1919" s="152"/>
      <c r="R1919" s="152"/>
      <c r="S1919" s="152"/>
      <c r="T1919" s="152"/>
      <c r="U1919" s="152"/>
      <c r="V1919" s="156"/>
      <c r="W1919" s="152"/>
      <c r="X1919" s="153"/>
    </row>
    <row r="1920" spans="11:24" x14ac:dyDescent="0.2">
      <c r="K1920" s="152"/>
      <c r="L1920" s="152"/>
      <c r="M1920" s="152"/>
      <c r="N1920" s="152"/>
      <c r="O1920" s="152"/>
      <c r="P1920" s="152"/>
      <c r="Q1920" s="152"/>
      <c r="R1920" s="152"/>
      <c r="S1920" s="152"/>
      <c r="T1920" s="152"/>
      <c r="U1920" s="152"/>
      <c r="V1920" s="156"/>
      <c r="W1920" s="152"/>
      <c r="X1920" s="153"/>
    </row>
    <row r="1921" spans="11:24" x14ac:dyDescent="0.2">
      <c r="K1921" s="152"/>
      <c r="L1921" s="152"/>
      <c r="M1921" s="152"/>
      <c r="N1921" s="152"/>
      <c r="O1921" s="152"/>
      <c r="P1921" s="152"/>
      <c r="Q1921" s="152"/>
      <c r="R1921" s="152"/>
      <c r="S1921" s="152"/>
      <c r="T1921" s="152"/>
      <c r="U1921" s="152"/>
      <c r="V1921" s="156"/>
      <c r="W1921" s="152"/>
      <c r="X1921" s="153"/>
    </row>
    <row r="1922" spans="11:24" x14ac:dyDescent="0.2">
      <c r="K1922" s="152"/>
      <c r="L1922" s="152"/>
      <c r="M1922" s="152"/>
      <c r="N1922" s="152"/>
      <c r="O1922" s="152"/>
      <c r="P1922" s="152"/>
      <c r="Q1922" s="152"/>
      <c r="R1922" s="152"/>
      <c r="S1922" s="152"/>
      <c r="T1922" s="152"/>
      <c r="U1922" s="152"/>
      <c r="V1922" s="156"/>
      <c r="W1922" s="152"/>
      <c r="X1922" s="153"/>
    </row>
    <row r="1923" spans="11:24" x14ac:dyDescent="0.2">
      <c r="K1923" s="152"/>
      <c r="L1923" s="152"/>
      <c r="M1923" s="152"/>
      <c r="N1923" s="152"/>
      <c r="O1923" s="152"/>
      <c r="P1923" s="152"/>
      <c r="Q1923" s="152"/>
      <c r="R1923" s="152"/>
      <c r="S1923" s="152"/>
      <c r="T1923" s="152"/>
      <c r="U1923" s="152"/>
      <c r="V1923" s="156"/>
      <c r="W1923" s="152"/>
      <c r="X1923" s="153"/>
    </row>
    <row r="1924" spans="11:24" x14ac:dyDescent="0.2">
      <c r="K1924" s="152"/>
      <c r="L1924" s="152"/>
      <c r="M1924" s="152"/>
      <c r="N1924" s="152"/>
      <c r="O1924" s="152"/>
      <c r="P1924" s="152"/>
      <c r="Q1924" s="152"/>
      <c r="R1924" s="152"/>
      <c r="S1924" s="152"/>
      <c r="T1924" s="152"/>
      <c r="U1924" s="152"/>
      <c r="V1924" s="156"/>
      <c r="W1924" s="152"/>
      <c r="X1924" s="153"/>
    </row>
    <row r="1925" spans="11:24" x14ac:dyDescent="0.2">
      <c r="K1925" s="152"/>
      <c r="L1925" s="152"/>
      <c r="M1925" s="152"/>
      <c r="N1925" s="152"/>
      <c r="O1925" s="152"/>
      <c r="P1925" s="152"/>
      <c r="Q1925" s="152"/>
      <c r="R1925" s="152"/>
      <c r="S1925" s="152"/>
      <c r="T1925" s="152"/>
      <c r="U1925" s="152"/>
      <c r="V1925" s="156"/>
      <c r="W1925" s="152"/>
      <c r="X1925" s="153"/>
    </row>
    <row r="1926" spans="11:24" x14ac:dyDescent="0.2">
      <c r="K1926" s="152"/>
      <c r="L1926" s="152"/>
      <c r="M1926" s="152"/>
      <c r="N1926" s="152"/>
      <c r="O1926" s="152"/>
      <c r="P1926" s="152"/>
      <c r="Q1926" s="152"/>
      <c r="R1926" s="152"/>
      <c r="S1926" s="152"/>
      <c r="T1926" s="152"/>
      <c r="U1926" s="152"/>
      <c r="V1926" s="156"/>
      <c r="W1926" s="152"/>
      <c r="X1926" s="153"/>
    </row>
    <row r="1927" spans="11:24" x14ac:dyDescent="0.2">
      <c r="K1927" s="152"/>
      <c r="L1927" s="152"/>
      <c r="M1927" s="152"/>
      <c r="N1927" s="152"/>
      <c r="O1927" s="152"/>
      <c r="P1927" s="152"/>
      <c r="Q1927" s="152"/>
      <c r="R1927" s="152"/>
      <c r="S1927" s="152"/>
      <c r="T1927" s="152"/>
      <c r="U1927" s="152"/>
      <c r="V1927" s="156"/>
      <c r="W1927" s="152"/>
      <c r="X1927" s="153"/>
    </row>
    <row r="1928" spans="11:24" x14ac:dyDescent="0.2">
      <c r="K1928" s="152"/>
      <c r="L1928" s="152"/>
      <c r="M1928" s="152"/>
      <c r="N1928" s="152"/>
      <c r="O1928" s="152"/>
      <c r="P1928" s="152"/>
      <c r="Q1928" s="152"/>
      <c r="R1928" s="152"/>
      <c r="S1928" s="152"/>
      <c r="T1928" s="152"/>
      <c r="U1928" s="152"/>
      <c r="V1928" s="156"/>
      <c r="W1928" s="152"/>
      <c r="X1928" s="153"/>
    </row>
    <row r="1929" spans="11:24" x14ac:dyDescent="0.2">
      <c r="K1929" s="152"/>
      <c r="L1929" s="152"/>
      <c r="M1929" s="152"/>
      <c r="N1929" s="152"/>
      <c r="O1929" s="152"/>
      <c r="P1929" s="152"/>
      <c r="Q1929" s="152"/>
      <c r="R1929" s="152"/>
      <c r="S1929" s="152"/>
      <c r="T1929" s="152"/>
      <c r="U1929" s="152"/>
      <c r="V1929" s="156"/>
      <c r="W1929" s="152"/>
      <c r="X1929" s="153"/>
    </row>
    <row r="1930" spans="11:24" x14ac:dyDescent="0.2">
      <c r="K1930" s="152"/>
      <c r="L1930" s="152"/>
      <c r="M1930" s="152"/>
      <c r="N1930" s="152"/>
      <c r="O1930" s="152"/>
      <c r="P1930" s="152"/>
      <c r="Q1930" s="152"/>
      <c r="R1930" s="152"/>
      <c r="S1930" s="152"/>
      <c r="T1930" s="152"/>
      <c r="U1930" s="152"/>
      <c r="V1930" s="156"/>
      <c r="W1930" s="152"/>
      <c r="X1930" s="153"/>
    </row>
    <row r="1931" spans="11:24" x14ac:dyDescent="0.2">
      <c r="K1931" s="152"/>
      <c r="L1931" s="152"/>
      <c r="M1931" s="152"/>
      <c r="N1931" s="152"/>
      <c r="O1931" s="152"/>
      <c r="P1931" s="152"/>
      <c r="Q1931" s="152"/>
      <c r="R1931" s="152"/>
      <c r="S1931" s="152"/>
      <c r="T1931" s="152"/>
      <c r="U1931" s="152"/>
      <c r="V1931" s="156"/>
      <c r="W1931" s="152"/>
      <c r="X1931" s="153"/>
    </row>
    <row r="1932" spans="11:24" x14ac:dyDescent="0.2">
      <c r="K1932" s="152"/>
      <c r="L1932" s="152"/>
      <c r="M1932" s="152"/>
      <c r="N1932" s="152"/>
      <c r="O1932" s="152"/>
      <c r="P1932" s="152"/>
      <c r="Q1932" s="152"/>
      <c r="R1932" s="152"/>
      <c r="S1932" s="152"/>
      <c r="T1932" s="152"/>
      <c r="U1932" s="152"/>
      <c r="V1932" s="156"/>
      <c r="W1932" s="152"/>
      <c r="X1932" s="153"/>
    </row>
    <row r="1933" spans="11:24" x14ac:dyDescent="0.2">
      <c r="K1933" s="152"/>
      <c r="L1933" s="152"/>
      <c r="M1933" s="152"/>
      <c r="N1933" s="152"/>
      <c r="O1933" s="152"/>
      <c r="P1933" s="152"/>
      <c r="Q1933" s="152"/>
      <c r="R1933" s="152"/>
      <c r="S1933" s="152"/>
      <c r="T1933" s="152"/>
      <c r="U1933" s="152"/>
      <c r="V1933" s="156"/>
      <c r="W1933" s="152"/>
      <c r="X1933" s="153"/>
    </row>
    <row r="1934" spans="11:24" x14ac:dyDescent="0.2">
      <c r="K1934" s="152"/>
      <c r="L1934" s="152"/>
      <c r="M1934" s="152"/>
      <c r="N1934" s="152"/>
      <c r="O1934" s="152"/>
      <c r="P1934" s="152"/>
      <c r="Q1934" s="152"/>
      <c r="R1934" s="152"/>
      <c r="S1934" s="152"/>
      <c r="T1934" s="152"/>
      <c r="U1934" s="152"/>
      <c r="V1934" s="156"/>
      <c r="W1934" s="152"/>
      <c r="X1934" s="153"/>
    </row>
    <row r="1935" spans="11:24" x14ac:dyDescent="0.2">
      <c r="K1935" s="152"/>
      <c r="L1935" s="152"/>
      <c r="M1935" s="152"/>
      <c r="N1935" s="152"/>
      <c r="O1935" s="152"/>
      <c r="P1935" s="152"/>
      <c r="Q1935" s="152"/>
      <c r="R1935" s="152"/>
      <c r="S1935" s="152"/>
      <c r="T1935" s="152"/>
      <c r="U1935" s="152"/>
      <c r="V1935" s="156"/>
      <c r="W1935" s="152"/>
      <c r="X1935" s="153"/>
    </row>
    <row r="1936" spans="11:24" x14ac:dyDescent="0.2">
      <c r="K1936" s="152"/>
      <c r="L1936" s="152"/>
      <c r="M1936" s="152"/>
      <c r="N1936" s="152"/>
      <c r="O1936" s="152"/>
      <c r="P1936" s="152"/>
      <c r="Q1936" s="152"/>
      <c r="R1936" s="152"/>
      <c r="S1936" s="152"/>
      <c r="T1936" s="152"/>
      <c r="U1936" s="152"/>
      <c r="V1936" s="156"/>
      <c r="W1936" s="152"/>
      <c r="X1936" s="153"/>
    </row>
    <row r="1937" spans="11:24" x14ac:dyDescent="0.2">
      <c r="K1937" s="152"/>
      <c r="L1937" s="152"/>
      <c r="M1937" s="152"/>
      <c r="N1937" s="152"/>
      <c r="O1937" s="152"/>
      <c r="P1937" s="152"/>
      <c r="Q1937" s="152"/>
      <c r="R1937" s="152"/>
      <c r="S1937" s="152"/>
      <c r="T1937" s="152"/>
      <c r="U1937" s="152"/>
      <c r="V1937" s="156"/>
      <c r="W1937" s="152"/>
      <c r="X1937" s="153"/>
    </row>
    <row r="1938" spans="11:24" x14ac:dyDescent="0.2">
      <c r="K1938" s="152"/>
      <c r="L1938" s="152"/>
      <c r="M1938" s="152"/>
      <c r="N1938" s="152"/>
      <c r="O1938" s="152"/>
      <c r="P1938" s="152"/>
      <c r="Q1938" s="152"/>
      <c r="R1938" s="152"/>
      <c r="S1938" s="152"/>
      <c r="T1938" s="152"/>
      <c r="U1938" s="152"/>
      <c r="V1938" s="156"/>
      <c r="W1938" s="152"/>
      <c r="X1938" s="153"/>
    </row>
    <row r="1939" spans="11:24" x14ac:dyDescent="0.2">
      <c r="K1939" s="152"/>
      <c r="L1939" s="152"/>
      <c r="M1939" s="152"/>
      <c r="N1939" s="152"/>
      <c r="O1939" s="152"/>
      <c r="P1939" s="152"/>
      <c r="Q1939" s="152"/>
      <c r="R1939" s="152"/>
      <c r="S1939" s="152"/>
      <c r="T1939" s="152"/>
      <c r="U1939" s="152"/>
      <c r="V1939" s="156"/>
      <c r="W1939" s="152"/>
      <c r="X1939" s="153"/>
    </row>
    <row r="1940" spans="11:24" x14ac:dyDescent="0.2">
      <c r="K1940" s="152"/>
      <c r="L1940" s="152"/>
      <c r="M1940" s="152"/>
      <c r="N1940" s="152"/>
      <c r="O1940" s="152"/>
      <c r="P1940" s="152"/>
      <c r="Q1940" s="152"/>
      <c r="R1940" s="152"/>
      <c r="S1940" s="152"/>
      <c r="T1940" s="152"/>
      <c r="U1940" s="152"/>
      <c r="V1940" s="156"/>
      <c r="W1940" s="152"/>
      <c r="X1940" s="153"/>
    </row>
    <row r="1941" spans="11:24" x14ac:dyDescent="0.2">
      <c r="K1941" s="152"/>
      <c r="L1941" s="152"/>
      <c r="M1941" s="152"/>
      <c r="N1941" s="152"/>
      <c r="O1941" s="152"/>
      <c r="P1941" s="152"/>
      <c r="Q1941" s="152"/>
      <c r="R1941" s="152"/>
      <c r="S1941" s="152"/>
      <c r="T1941" s="152"/>
      <c r="U1941" s="152"/>
      <c r="V1941" s="156"/>
      <c r="W1941" s="152"/>
      <c r="X1941" s="153"/>
    </row>
    <row r="1942" spans="11:24" x14ac:dyDescent="0.2">
      <c r="K1942" s="152"/>
      <c r="L1942" s="152"/>
      <c r="M1942" s="152"/>
      <c r="N1942" s="152"/>
      <c r="O1942" s="152"/>
      <c r="P1942" s="152"/>
      <c r="Q1942" s="152"/>
      <c r="R1942" s="152"/>
      <c r="S1942" s="152"/>
      <c r="T1942" s="152"/>
      <c r="U1942" s="152"/>
      <c r="V1942" s="156"/>
      <c r="W1942" s="152"/>
      <c r="X1942" s="153"/>
    </row>
    <row r="1943" spans="11:24" x14ac:dyDescent="0.2">
      <c r="K1943" s="152"/>
      <c r="L1943" s="152"/>
      <c r="M1943" s="152"/>
      <c r="N1943" s="152"/>
      <c r="O1943" s="152"/>
      <c r="P1943" s="152"/>
      <c r="Q1943" s="152"/>
      <c r="R1943" s="152"/>
      <c r="S1943" s="152"/>
      <c r="T1943" s="152"/>
      <c r="U1943" s="152"/>
      <c r="V1943" s="156"/>
      <c r="W1943" s="152"/>
      <c r="X1943" s="153"/>
    </row>
    <row r="1944" spans="11:24" x14ac:dyDescent="0.2">
      <c r="K1944" s="152"/>
      <c r="L1944" s="152"/>
      <c r="M1944" s="152"/>
      <c r="N1944" s="152"/>
      <c r="O1944" s="152"/>
      <c r="P1944" s="152"/>
      <c r="Q1944" s="152"/>
      <c r="R1944" s="152"/>
      <c r="S1944" s="152"/>
      <c r="T1944" s="152"/>
      <c r="U1944" s="152"/>
      <c r="V1944" s="156"/>
      <c r="W1944" s="152"/>
      <c r="X1944" s="153"/>
    </row>
    <row r="1945" spans="11:24" x14ac:dyDescent="0.2">
      <c r="K1945" s="152"/>
      <c r="L1945" s="152"/>
      <c r="M1945" s="152"/>
      <c r="N1945" s="152"/>
      <c r="O1945" s="152"/>
      <c r="P1945" s="152"/>
      <c r="Q1945" s="152"/>
      <c r="R1945" s="152"/>
      <c r="S1945" s="152"/>
      <c r="T1945" s="152"/>
      <c r="U1945" s="152"/>
      <c r="V1945" s="156"/>
      <c r="W1945" s="152"/>
      <c r="X1945" s="153"/>
    </row>
    <row r="1946" spans="11:24" x14ac:dyDescent="0.2">
      <c r="K1946" s="152"/>
      <c r="L1946" s="152"/>
      <c r="M1946" s="152"/>
      <c r="N1946" s="152"/>
      <c r="O1946" s="152"/>
      <c r="P1946" s="152"/>
      <c r="Q1946" s="152"/>
      <c r="R1946" s="152"/>
      <c r="S1946" s="152"/>
      <c r="T1946" s="152"/>
      <c r="U1946" s="152"/>
      <c r="V1946" s="156"/>
      <c r="W1946" s="152"/>
      <c r="X1946" s="153"/>
    </row>
    <row r="1947" spans="11:24" x14ac:dyDescent="0.2">
      <c r="K1947" s="152"/>
      <c r="L1947" s="152"/>
      <c r="M1947" s="152"/>
      <c r="N1947" s="152"/>
      <c r="O1947" s="152"/>
      <c r="P1947" s="152"/>
      <c r="Q1947" s="152"/>
      <c r="R1947" s="152"/>
      <c r="S1947" s="152"/>
      <c r="T1947" s="152"/>
      <c r="U1947" s="152"/>
      <c r="V1947" s="156"/>
      <c r="W1947" s="152"/>
      <c r="X1947" s="153"/>
    </row>
    <row r="1948" spans="11:24" x14ac:dyDescent="0.2">
      <c r="K1948" s="152"/>
      <c r="L1948" s="152"/>
      <c r="M1948" s="152"/>
      <c r="N1948" s="152"/>
      <c r="O1948" s="152"/>
      <c r="P1948" s="152"/>
      <c r="Q1948" s="152"/>
      <c r="R1948" s="152"/>
      <c r="S1948" s="152"/>
      <c r="T1948" s="152"/>
      <c r="U1948" s="152"/>
      <c r="V1948" s="156"/>
      <c r="W1948" s="152"/>
      <c r="X1948" s="153"/>
    </row>
    <row r="1949" spans="11:24" x14ac:dyDescent="0.2">
      <c r="K1949" s="152"/>
      <c r="L1949" s="152"/>
      <c r="M1949" s="152"/>
      <c r="N1949" s="152"/>
      <c r="O1949" s="152"/>
      <c r="P1949" s="152"/>
      <c r="Q1949" s="152"/>
      <c r="R1949" s="152"/>
      <c r="S1949" s="152"/>
      <c r="T1949" s="152"/>
      <c r="U1949" s="152"/>
      <c r="V1949" s="156"/>
      <c r="W1949" s="152"/>
      <c r="X1949" s="153"/>
    </row>
    <row r="1950" spans="11:24" x14ac:dyDescent="0.2">
      <c r="K1950" s="152"/>
      <c r="L1950" s="152"/>
      <c r="M1950" s="152"/>
      <c r="N1950" s="152"/>
      <c r="O1950" s="152"/>
      <c r="P1950" s="152"/>
      <c r="Q1950" s="152"/>
      <c r="R1950" s="152"/>
      <c r="S1950" s="152"/>
      <c r="T1950" s="152"/>
      <c r="U1950" s="152"/>
      <c r="V1950" s="156"/>
      <c r="W1950" s="152"/>
      <c r="X1950" s="153"/>
    </row>
    <row r="1951" spans="11:24" x14ac:dyDescent="0.2">
      <c r="K1951" s="152"/>
      <c r="L1951" s="152"/>
      <c r="M1951" s="152"/>
      <c r="N1951" s="152"/>
      <c r="O1951" s="152"/>
      <c r="P1951" s="152"/>
      <c r="Q1951" s="152"/>
      <c r="R1951" s="152"/>
      <c r="S1951" s="152"/>
      <c r="T1951" s="152"/>
      <c r="U1951" s="152"/>
      <c r="V1951" s="156"/>
      <c r="W1951" s="152"/>
      <c r="X1951" s="153"/>
    </row>
    <row r="1952" spans="11:24" x14ac:dyDescent="0.2">
      <c r="K1952" s="152"/>
      <c r="L1952" s="152"/>
      <c r="M1952" s="152"/>
      <c r="N1952" s="152"/>
      <c r="O1952" s="152"/>
      <c r="P1952" s="152"/>
      <c r="Q1952" s="152"/>
      <c r="R1952" s="152"/>
      <c r="S1952" s="152"/>
      <c r="T1952" s="152"/>
      <c r="U1952" s="152"/>
      <c r="V1952" s="156"/>
      <c r="W1952" s="152"/>
      <c r="X1952" s="153"/>
    </row>
    <row r="1953" spans="11:24" x14ac:dyDescent="0.2">
      <c r="K1953" s="152"/>
      <c r="L1953" s="152"/>
      <c r="M1953" s="152"/>
      <c r="N1953" s="152"/>
      <c r="O1953" s="152"/>
      <c r="P1953" s="152"/>
      <c r="Q1953" s="152"/>
      <c r="R1953" s="152"/>
      <c r="S1953" s="152"/>
      <c r="T1953" s="152"/>
      <c r="U1953" s="152"/>
      <c r="V1953" s="156"/>
      <c r="W1953" s="152"/>
      <c r="X1953" s="153"/>
    </row>
    <row r="1954" spans="11:24" x14ac:dyDescent="0.2">
      <c r="K1954" s="152"/>
      <c r="L1954" s="152"/>
      <c r="M1954" s="152"/>
      <c r="N1954" s="152"/>
      <c r="O1954" s="152"/>
      <c r="P1954" s="152"/>
      <c r="Q1954" s="152"/>
      <c r="R1954" s="152"/>
      <c r="S1954" s="152"/>
      <c r="T1954" s="152"/>
      <c r="U1954" s="152"/>
      <c r="V1954" s="156"/>
      <c r="W1954" s="152"/>
      <c r="X1954" s="153"/>
    </row>
    <row r="1955" spans="11:24" x14ac:dyDescent="0.2">
      <c r="K1955" s="152"/>
      <c r="L1955" s="152"/>
      <c r="M1955" s="152"/>
      <c r="N1955" s="152"/>
      <c r="O1955" s="152"/>
      <c r="P1955" s="152"/>
      <c r="Q1955" s="152"/>
      <c r="R1955" s="152"/>
      <c r="S1955" s="152"/>
      <c r="T1955" s="152"/>
      <c r="U1955" s="152"/>
      <c r="V1955" s="156"/>
      <c r="W1955" s="152"/>
      <c r="X1955" s="153"/>
    </row>
    <row r="1956" spans="11:24" x14ac:dyDescent="0.2">
      <c r="K1956" s="152"/>
      <c r="L1956" s="152"/>
      <c r="M1956" s="152"/>
      <c r="N1956" s="152"/>
      <c r="O1956" s="152"/>
      <c r="P1956" s="152"/>
      <c r="Q1956" s="152"/>
      <c r="R1956" s="152"/>
      <c r="S1956" s="152"/>
      <c r="T1956" s="152"/>
      <c r="U1956" s="152"/>
      <c r="V1956" s="156"/>
      <c r="W1956" s="152"/>
      <c r="X1956" s="153"/>
    </row>
    <row r="1957" spans="11:24" x14ac:dyDescent="0.2">
      <c r="K1957" s="152"/>
      <c r="L1957" s="152"/>
      <c r="M1957" s="152"/>
      <c r="N1957" s="152"/>
      <c r="O1957" s="152"/>
      <c r="P1957" s="152"/>
      <c r="Q1957" s="152"/>
      <c r="R1957" s="152"/>
      <c r="S1957" s="152"/>
      <c r="T1957" s="152"/>
      <c r="U1957" s="152"/>
      <c r="V1957" s="156"/>
      <c r="W1957" s="152"/>
      <c r="X1957" s="153"/>
    </row>
    <row r="1958" spans="11:24" x14ac:dyDescent="0.2">
      <c r="K1958" s="152"/>
      <c r="L1958" s="152"/>
      <c r="M1958" s="152"/>
      <c r="N1958" s="152"/>
      <c r="O1958" s="152"/>
      <c r="P1958" s="152"/>
      <c r="Q1958" s="152"/>
      <c r="R1958" s="152"/>
      <c r="S1958" s="152"/>
      <c r="T1958" s="152"/>
      <c r="U1958" s="152"/>
      <c r="V1958" s="156"/>
      <c r="W1958" s="152"/>
      <c r="X1958" s="153"/>
    </row>
    <row r="1959" spans="11:24" x14ac:dyDescent="0.2">
      <c r="K1959" s="152"/>
      <c r="L1959" s="152"/>
      <c r="M1959" s="152"/>
      <c r="N1959" s="152"/>
      <c r="O1959" s="152"/>
      <c r="P1959" s="152"/>
      <c r="Q1959" s="152"/>
      <c r="R1959" s="152"/>
      <c r="S1959" s="152"/>
      <c r="T1959" s="152"/>
      <c r="U1959" s="152"/>
      <c r="V1959" s="156"/>
      <c r="W1959" s="152"/>
      <c r="X1959" s="153"/>
    </row>
    <row r="1960" spans="11:24" x14ac:dyDescent="0.2">
      <c r="K1960" s="152"/>
      <c r="L1960" s="152"/>
      <c r="M1960" s="152"/>
      <c r="N1960" s="152"/>
      <c r="O1960" s="152"/>
      <c r="P1960" s="152"/>
      <c r="Q1960" s="152"/>
      <c r="R1960" s="152"/>
      <c r="S1960" s="152"/>
      <c r="T1960" s="152"/>
      <c r="U1960" s="152"/>
      <c r="V1960" s="156"/>
      <c r="W1960" s="152"/>
      <c r="X1960" s="153"/>
    </row>
    <row r="1961" spans="11:24" x14ac:dyDescent="0.2">
      <c r="K1961" s="152"/>
      <c r="L1961" s="152"/>
      <c r="M1961" s="152"/>
      <c r="N1961" s="152"/>
      <c r="O1961" s="152"/>
      <c r="P1961" s="152"/>
      <c r="Q1961" s="152"/>
      <c r="R1961" s="152"/>
      <c r="S1961" s="152"/>
      <c r="T1961" s="152"/>
      <c r="U1961" s="152"/>
      <c r="V1961" s="156"/>
      <c r="W1961" s="152"/>
      <c r="X1961" s="153"/>
    </row>
    <row r="1962" spans="11:24" x14ac:dyDescent="0.2">
      <c r="K1962" s="152"/>
      <c r="L1962" s="152"/>
      <c r="M1962" s="152"/>
      <c r="N1962" s="152"/>
      <c r="O1962" s="152"/>
      <c r="P1962" s="152"/>
      <c r="Q1962" s="152"/>
      <c r="R1962" s="152"/>
      <c r="S1962" s="152"/>
      <c r="T1962" s="152"/>
      <c r="U1962" s="152"/>
      <c r="V1962" s="156"/>
      <c r="W1962" s="152"/>
      <c r="X1962" s="153"/>
    </row>
    <row r="1963" spans="11:24" x14ac:dyDescent="0.2">
      <c r="K1963" s="152"/>
      <c r="L1963" s="152"/>
      <c r="M1963" s="152"/>
      <c r="N1963" s="152"/>
      <c r="O1963" s="152"/>
      <c r="P1963" s="152"/>
      <c r="Q1963" s="152"/>
      <c r="R1963" s="152"/>
      <c r="S1963" s="152"/>
      <c r="T1963" s="152"/>
      <c r="U1963" s="152"/>
      <c r="V1963" s="156"/>
      <c r="W1963" s="152"/>
      <c r="X1963" s="153"/>
    </row>
    <row r="1964" spans="11:24" x14ac:dyDescent="0.2">
      <c r="K1964" s="152"/>
      <c r="L1964" s="152"/>
      <c r="M1964" s="152"/>
      <c r="N1964" s="152"/>
      <c r="O1964" s="152"/>
      <c r="P1964" s="152"/>
      <c r="Q1964" s="152"/>
      <c r="R1964" s="152"/>
      <c r="S1964" s="152"/>
      <c r="T1964" s="152"/>
      <c r="U1964" s="152"/>
      <c r="V1964" s="156"/>
      <c r="W1964" s="152"/>
      <c r="X1964" s="153"/>
    </row>
    <row r="1965" spans="11:24" x14ac:dyDescent="0.2">
      <c r="K1965" s="152"/>
      <c r="L1965" s="152"/>
      <c r="M1965" s="152"/>
      <c r="N1965" s="152"/>
      <c r="O1965" s="152"/>
      <c r="P1965" s="152"/>
      <c r="Q1965" s="152"/>
      <c r="R1965" s="152"/>
      <c r="S1965" s="152"/>
      <c r="T1965" s="152"/>
      <c r="U1965" s="152"/>
      <c r="V1965" s="156"/>
      <c r="W1965" s="152"/>
      <c r="X1965" s="153"/>
    </row>
    <row r="1966" spans="11:24" x14ac:dyDescent="0.2">
      <c r="K1966" s="152"/>
      <c r="L1966" s="152"/>
      <c r="M1966" s="152"/>
      <c r="N1966" s="152"/>
      <c r="O1966" s="152"/>
      <c r="P1966" s="152"/>
      <c r="Q1966" s="152"/>
      <c r="R1966" s="152"/>
      <c r="S1966" s="152"/>
      <c r="T1966" s="152"/>
      <c r="U1966" s="152"/>
      <c r="V1966" s="156"/>
      <c r="W1966" s="152"/>
      <c r="X1966" s="153"/>
    </row>
    <row r="1967" spans="11:24" x14ac:dyDescent="0.2">
      <c r="K1967" s="152"/>
      <c r="L1967" s="152"/>
      <c r="M1967" s="152"/>
      <c r="N1967" s="152"/>
      <c r="O1967" s="152"/>
      <c r="P1967" s="152"/>
      <c r="Q1967" s="152"/>
      <c r="R1967" s="152"/>
      <c r="S1967" s="152"/>
      <c r="T1967" s="152"/>
      <c r="U1967" s="152"/>
      <c r="V1967" s="156"/>
      <c r="W1967" s="152"/>
      <c r="X1967" s="153"/>
    </row>
    <row r="1968" spans="11:24" x14ac:dyDescent="0.2">
      <c r="K1968" s="152"/>
      <c r="L1968" s="152"/>
      <c r="M1968" s="152"/>
      <c r="N1968" s="152"/>
      <c r="O1968" s="152"/>
      <c r="P1968" s="152"/>
      <c r="Q1968" s="152"/>
      <c r="R1968" s="152"/>
      <c r="S1968" s="152"/>
      <c r="T1968" s="152"/>
      <c r="U1968" s="152"/>
      <c r="V1968" s="156"/>
      <c r="W1968" s="152"/>
      <c r="X1968" s="153"/>
    </row>
    <row r="1969" spans="11:24" x14ac:dyDescent="0.2">
      <c r="K1969" s="152"/>
      <c r="L1969" s="152"/>
      <c r="M1969" s="152"/>
      <c r="N1969" s="152"/>
      <c r="O1969" s="152"/>
      <c r="P1969" s="152"/>
      <c r="Q1969" s="152"/>
      <c r="R1969" s="152"/>
      <c r="S1969" s="152"/>
      <c r="T1969" s="152"/>
      <c r="U1969" s="152"/>
      <c r="V1969" s="156"/>
      <c r="W1969" s="152"/>
      <c r="X1969" s="153"/>
    </row>
    <row r="1970" spans="11:24" x14ac:dyDescent="0.2">
      <c r="K1970" s="152"/>
      <c r="L1970" s="152"/>
      <c r="M1970" s="152"/>
      <c r="N1970" s="152"/>
      <c r="O1970" s="152"/>
      <c r="P1970" s="152"/>
      <c r="Q1970" s="152"/>
      <c r="R1970" s="152"/>
      <c r="S1970" s="152"/>
      <c r="T1970" s="152"/>
      <c r="U1970" s="152"/>
      <c r="V1970" s="156"/>
      <c r="W1970" s="152"/>
      <c r="X1970" s="153"/>
    </row>
    <row r="1971" spans="11:24" x14ac:dyDescent="0.2">
      <c r="K1971" s="152"/>
      <c r="L1971" s="152"/>
      <c r="M1971" s="152"/>
      <c r="N1971" s="152"/>
      <c r="O1971" s="152"/>
      <c r="P1971" s="152"/>
      <c r="Q1971" s="152"/>
      <c r="R1971" s="152"/>
      <c r="S1971" s="152"/>
      <c r="T1971" s="152"/>
      <c r="U1971" s="152"/>
      <c r="V1971" s="156"/>
      <c r="W1971" s="152"/>
      <c r="X1971" s="153"/>
    </row>
    <row r="1972" spans="11:24" x14ac:dyDescent="0.2">
      <c r="K1972" s="152"/>
      <c r="L1972" s="152"/>
      <c r="M1972" s="152"/>
      <c r="N1972" s="152"/>
      <c r="O1972" s="152"/>
      <c r="P1972" s="152"/>
      <c r="Q1972" s="152"/>
      <c r="R1972" s="152"/>
      <c r="S1972" s="152"/>
      <c r="T1972" s="152"/>
      <c r="U1972" s="152"/>
      <c r="V1972" s="156"/>
      <c r="W1972" s="152"/>
      <c r="X1972" s="153"/>
    </row>
    <row r="1973" spans="11:24" x14ac:dyDescent="0.2">
      <c r="K1973" s="152"/>
      <c r="L1973" s="152"/>
      <c r="M1973" s="152"/>
      <c r="N1973" s="152"/>
      <c r="O1973" s="152"/>
      <c r="P1973" s="152"/>
      <c r="Q1973" s="152"/>
      <c r="R1973" s="152"/>
      <c r="S1973" s="152"/>
      <c r="T1973" s="152"/>
      <c r="U1973" s="152"/>
      <c r="V1973" s="156"/>
      <c r="W1973" s="152"/>
      <c r="X1973" s="153"/>
    </row>
    <row r="1974" spans="11:24" x14ac:dyDescent="0.2">
      <c r="K1974" s="152"/>
      <c r="L1974" s="152"/>
      <c r="M1974" s="152"/>
      <c r="N1974" s="152"/>
      <c r="O1974" s="152"/>
      <c r="P1974" s="152"/>
      <c r="Q1974" s="152"/>
      <c r="R1974" s="152"/>
      <c r="S1974" s="152"/>
      <c r="T1974" s="152"/>
      <c r="U1974" s="152"/>
      <c r="V1974" s="156"/>
      <c r="W1974" s="152"/>
      <c r="X1974" s="153"/>
    </row>
    <row r="1975" spans="11:24" x14ac:dyDescent="0.2">
      <c r="K1975" s="152"/>
      <c r="L1975" s="152"/>
      <c r="M1975" s="152"/>
      <c r="N1975" s="152"/>
      <c r="O1975" s="152"/>
      <c r="P1975" s="152"/>
      <c r="Q1975" s="152"/>
      <c r="R1975" s="152"/>
      <c r="S1975" s="152"/>
      <c r="T1975" s="152"/>
      <c r="U1975" s="152"/>
      <c r="V1975" s="156"/>
      <c r="W1975" s="152"/>
      <c r="X1975" s="153"/>
    </row>
    <row r="1976" spans="11:24" x14ac:dyDescent="0.2">
      <c r="K1976" s="152"/>
      <c r="L1976" s="152"/>
      <c r="M1976" s="152"/>
      <c r="N1976" s="152"/>
      <c r="O1976" s="152"/>
      <c r="P1976" s="152"/>
      <c r="Q1976" s="152"/>
      <c r="R1976" s="152"/>
      <c r="S1976" s="152"/>
      <c r="T1976" s="152"/>
      <c r="U1976" s="152"/>
      <c r="V1976" s="156"/>
      <c r="W1976" s="152"/>
      <c r="X1976" s="153"/>
    </row>
    <row r="1977" spans="11:24" x14ac:dyDescent="0.2">
      <c r="K1977" s="152"/>
      <c r="L1977" s="152"/>
      <c r="M1977" s="152"/>
      <c r="N1977" s="152"/>
      <c r="O1977" s="152"/>
      <c r="P1977" s="152"/>
      <c r="Q1977" s="152"/>
      <c r="R1977" s="152"/>
      <c r="S1977" s="152"/>
      <c r="T1977" s="152"/>
      <c r="U1977" s="152"/>
      <c r="V1977" s="156"/>
      <c r="W1977" s="152"/>
      <c r="X1977" s="153"/>
    </row>
    <row r="1978" spans="11:24" x14ac:dyDescent="0.2">
      <c r="K1978" s="152"/>
      <c r="L1978" s="152"/>
      <c r="M1978" s="152"/>
      <c r="N1978" s="152"/>
      <c r="O1978" s="152"/>
      <c r="P1978" s="152"/>
      <c r="Q1978" s="152"/>
      <c r="R1978" s="152"/>
      <c r="S1978" s="152"/>
      <c r="T1978" s="152"/>
      <c r="U1978" s="152"/>
      <c r="V1978" s="156"/>
      <c r="W1978" s="152"/>
      <c r="X1978" s="153"/>
    </row>
    <row r="1979" spans="11:24" x14ac:dyDescent="0.2">
      <c r="K1979" s="152"/>
      <c r="L1979" s="152"/>
      <c r="M1979" s="152"/>
      <c r="N1979" s="152"/>
      <c r="O1979" s="152"/>
      <c r="P1979" s="152"/>
      <c r="Q1979" s="152"/>
      <c r="R1979" s="152"/>
      <c r="S1979" s="152"/>
      <c r="T1979" s="152"/>
      <c r="U1979" s="152"/>
      <c r="V1979" s="156"/>
      <c r="W1979" s="152"/>
      <c r="X1979" s="153"/>
    </row>
    <row r="1980" spans="11:24" x14ac:dyDescent="0.2">
      <c r="K1980" s="152"/>
      <c r="L1980" s="152"/>
      <c r="M1980" s="152"/>
      <c r="N1980" s="152"/>
      <c r="O1980" s="152"/>
      <c r="P1980" s="152"/>
      <c r="Q1980" s="152"/>
      <c r="R1980" s="152"/>
      <c r="S1980" s="152"/>
      <c r="T1980" s="152"/>
      <c r="U1980" s="152"/>
      <c r="V1980" s="156"/>
      <c r="W1980" s="152"/>
      <c r="X1980" s="153"/>
    </row>
    <row r="1981" spans="11:24" x14ac:dyDescent="0.2">
      <c r="K1981" s="152"/>
      <c r="L1981" s="152"/>
      <c r="M1981" s="152"/>
      <c r="N1981" s="152"/>
      <c r="O1981" s="152"/>
      <c r="P1981" s="152"/>
      <c r="Q1981" s="152"/>
      <c r="R1981" s="152"/>
      <c r="S1981" s="152"/>
      <c r="T1981" s="152"/>
      <c r="U1981" s="152"/>
      <c r="V1981" s="156"/>
      <c r="W1981" s="152"/>
      <c r="X1981" s="153"/>
    </row>
    <row r="1982" spans="11:24" x14ac:dyDescent="0.2">
      <c r="K1982" s="152"/>
      <c r="L1982" s="152"/>
      <c r="M1982" s="152"/>
      <c r="N1982" s="152"/>
      <c r="O1982" s="152"/>
      <c r="P1982" s="152"/>
      <c r="Q1982" s="152"/>
      <c r="R1982" s="152"/>
      <c r="S1982" s="152"/>
      <c r="T1982" s="152"/>
      <c r="U1982" s="152"/>
      <c r="V1982" s="156"/>
      <c r="W1982" s="152"/>
      <c r="X1982" s="153"/>
    </row>
    <row r="1983" spans="11:24" x14ac:dyDescent="0.2">
      <c r="K1983" s="152"/>
      <c r="L1983" s="152"/>
      <c r="M1983" s="152"/>
      <c r="N1983" s="152"/>
      <c r="O1983" s="152"/>
      <c r="P1983" s="152"/>
      <c r="Q1983" s="152"/>
      <c r="R1983" s="152"/>
      <c r="S1983" s="152"/>
      <c r="T1983" s="152"/>
      <c r="U1983" s="152"/>
      <c r="V1983" s="156"/>
      <c r="W1983" s="152"/>
      <c r="X1983" s="153"/>
    </row>
    <row r="1984" spans="11:24" x14ac:dyDescent="0.2">
      <c r="K1984" s="152"/>
      <c r="L1984" s="152"/>
      <c r="M1984" s="152"/>
      <c r="N1984" s="152"/>
      <c r="O1984" s="152"/>
      <c r="P1984" s="152"/>
      <c r="Q1984" s="152"/>
      <c r="R1984" s="152"/>
      <c r="S1984" s="152"/>
      <c r="T1984" s="152"/>
      <c r="U1984" s="152"/>
      <c r="V1984" s="156"/>
      <c r="W1984" s="152"/>
      <c r="X1984" s="153"/>
    </row>
    <row r="1985" spans="11:24" x14ac:dyDescent="0.2">
      <c r="K1985" s="152"/>
      <c r="L1985" s="152"/>
      <c r="M1985" s="152"/>
      <c r="N1985" s="152"/>
      <c r="O1985" s="152"/>
      <c r="P1985" s="152"/>
      <c r="Q1985" s="152"/>
      <c r="R1985" s="152"/>
      <c r="S1985" s="152"/>
      <c r="T1985" s="152"/>
      <c r="U1985" s="152"/>
      <c r="V1985" s="156"/>
      <c r="W1985" s="152"/>
      <c r="X1985" s="153"/>
    </row>
    <row r="1986" spans="11:24" x14ac:dyDescent="0.2">
      <c r="K1986" s="152"/>
      <c r="L1986" s="152"/>
      <c r="M1986" s="152"/>
      <c r="N1986" s="152"/>
      <c r="O1986" s="152"/>
      <c r="P1986" s="152"/>
      <c r="Q1986" s="152"/>
      <c r="R1986" s="152"/>
      <c r="S1986" s="152"/>
      <c r="T1986" s="152"/>
      <c r="U1986" s="152"/>
      <c r="V1986" s="156"/>
      <c r="W1986" s="152"/>
      <c r="X1986" s="153"/>
    </row>
    <row r="1987" spans="11:24" x14ac:dyDescent="0.2">
      <c r="K1987" s="152"/>
      <c r="L1987" s="152"/>
      <c r="M1987" s="152"/>
      <c r="N1987" s="152"/>
      <c r="O1987" s="152"/>
      <c r="P1987" s="152"/>
      <c r="Q1987" s="152"/>
      <c r="R1987" s="152"/>
      <c r="S1987" s="152"/>
      <c r="T1987" s="152"/>
      <c r="U1987" s="152"/>
      <c r="V1987" s="156"/>
      <c r="W1987" s="152"/>
      <c r="X1987" s="153"/>
    </row>
    <row r="1988" spans="11:24" x14ac:dyDescent="0.2">
      <c r="K1988" s="152"/>
      <c r="L1988" s="152"/>
      <c r="M1988" s="152"/>
      <c r="N1988" s="152"/>
      <c r="O1988" s="152"/>
      <c r="P1988" s="152"/>
      <c r="Q1988" s="152"/>
      <c r="R1988" s="152"/>
      <c r="S1988" s="152"/>
      <c r="T1988" s="152"/>
      <c r="U1988" s="152"/>
      <c r="V1988" s="156"/>
      <c r="W1988" s="152"/>
      <c r="X1988" s="153"/>
    </row>
    <row r="1989" spans="11:24" x14ac:dyDescent="0.2">
      <c r="K1989" s="152"/>
      <c r="L1989" s="152"/>
      <c r="M1989" s="152"/>
      <c r="N1989" s="152"/>
      <c r="O1989" s="152"/>
      <c r="P1989" s="152"/>
      <c r="Q1989" s="152"/>
      <c r="R1989" s="152"/>
      <c r="S1989" s="152"/>
      <c r="T1989" s="152"/>
      <c r="U1989" s="152"/>
      <c r="V1989" s="156"/>
      <c r="W1989" s="152"/>
      <c r="X1989" s="153"/>
    </row>
    <row r="1990" spans="11:24" x14ac:dyDescent="0.2">
      <c r="K1990" s="152"/>
      <c r="L1990" s="152"/>
      <c r="M1990" s="152"/>
      <c r="N1990" s="152"/>
      <c r="O1990" s="152"/>
      <c r="P1990" s="152"/>
      <c r="Q1990" s="152"/>
      <c r="R1990" s="152"/>
      <c r="S1990" s="152"/>
      <c r="T1990" s="152"/>
      <c r="U1990" s="152"/>
      <c r="V1990" s="156"/>
      <c r="W1990" s="152"/>
      <c r="X1990" s="153"/>
    </row>
    <row r="1991" spans="11:24" x14ac:dyDescent="0.2">
      <c r="K1991" s="152"/>
      <c r="L1991" s="152"/>
      <c r="M1991" s="152"/>
      <c r="N1991" s="152"/>
      <c r="O1991" s="152"/>
      <c r="P1991" s="152"/>
      <c r="Q1991" s="152"/>
      <c r="R1991" s="152"/>
      <c r="S1991" s="152"/>
      <c r="T1991" s="152"/>
      <c r="U1991" s="152"/>
      <c r="V1991" s="156"/>
      <c r="W1991" s="152"/>
      <c r="X1991" s="153"/>
    </row>
    <row r="1992" spans="11:24" x14ac:dyDescent="0.2">
      <c r="K1992" s="152"/>
      <c r="L1992" s="152"/>
      <c r="M1992" s="152"/>
      <c r="N1992" s="152"/>
      <c r="O1992" s="152"/>
      <c r="P1992" s="152"/>
      <c r="Q1992" s="152"/>
      <c r="R1992" s="152"/>
      <c r="S1992" s="152"/>
      <c r="T1992" s="152"/>
      <c r="U1992" s="152"/>
      <c r="V1992" s="156"/>
      <c r="W1992" s="152"/>
      <c r="X1992" s="153"/>
    </row>
    <row r="1993" spans="11:24" x14ac:dyDescent="0.2">
      <c r="K1993" s="152"/>
      <c r="L1993" s="152"/>
      <c r="M1993" s="152"/>
      <c r="N1993" s="152"/>
      <c r="O1993" s="152"/>
      <c r="P1993" s="152"/>
      <c r="Q1993" s="152"/>
      <c r="R1993" s="152"/>
      <c r="S1993" s="152"/>
      <c r="T1993" s="152"/>
      <c r="U1993" s="152"/>
      <c r="V1993" s="156"/>
      <c r="W1993" s="152"/>
      <c r="X1993" s="153"/>
    </row>
    <row r="1994" spans="11:24" x14ac:dyDescent="0.2">
      <c r="K1994" s="152"/>
      <c r="L1994" s="152"/>
      <c r="M1994" s="152"/>
      <c r="N1994" s="152"/>
      <c r="O1994" s="152"/>
      <c r="P1994" s="152"/>
      <c r="Q1994" s="152"/>
      <c r="R1994" s="152"/>
      <c r="S1994" s="152"/>
      <c r="T1994" s="152"/>
      <c r="U1994" s="152"/>
      <c r="V1994" s="156"/>
      <c r="W1994" s="152"/>
      <c r="X1994" s="153"/>
    </row>
    <row r="1995" spans="11:24" x14ac:dyDescent="0.2">
      <c r="K1995" s="152"/>
      <c r="L1995" s="152"/>
      <c r="M1995" s="152"/>
      <c r="N1995" s="152"/>
      <c r="O1995" s="152"/>
      <c r="P1995" s="152"/>
      <c r="Q1995" s="152"/>
      <c r="R1995" s="152"/>
      <c r="S1995" s="152"/>
      <c r="T1995" s="152"/>
      <c r="U1995" s="152"/>
      <c r="V1995" s="156"/>
      <c r="W1995" s="152"/>
      <c r="X1995" s="153"/>
    </row>
    <row r="1996" spans="11:24" x14ac:dyDescent="0.2">
      <c r="K1996" s="152"/>
      <c r="L1996" s="152"/>
      <c r="M1996" s="152"/>
      <c r="N1996" s="152"/>
      <c r="O1996" s="152"/>
      <c r="P1996" s="152"/>
      <c r="Q1996" s="152"/>
      <c r="R1996" s="152"/>
      <c r="S1996" s="152"/>
      <c r="T1996" s="152"/>
      <c r="U1996" s="152"/>
      <c r="V1996" s="156"/>
      <c r="W1996" s="152"/>
      <c r="X1996" s="153"/>
    </row>
    <row r="1997" spans="11:24" x14ac:dyDescent="0.2">
      <c r="K1997" s="152"/>
      <c r="L1997" s="152"/>
      <c r="M1997" s="152"/>
      <c r="N1997" s="152"/>
      <c r="O1997" s="152"/>
      <c r="P1997" s="152"/>
      <c r="Q1997" s="152"/>
      <c r="R1997" s="152"/>
      <c r="S1997" s="152"/>
      <c r="T1997" s="152"/>
      <c r="U1997" s="152"/>
      <c r="V1997" s="156"/>
      <c r="W1997" s="152"/>
      <c r="X1997" s="153"/>
    </row>
    <row r="1998" spans="11:24" x14ac:dyDescent="0.2">
      <c r="K1998" s="152"/>
      <c r="L1998" s="152"/>
      <c r="M1998" s="152"/>
      <c r="N1998" s="152"/>
      <c r="O1998" s="152"/>
      <c r="P1998" s="152"/>
      <c r="Q1998" s="152"/>
      <c r="R1998" s="152"/>
      <c r="S1998" s="152"/>
      <c r="T1998" s="152"/>
      <c r="U1998" s="152"/>
      <c r="V1998" s="156"/>
      <c r="W1998" s="152"/>
      <c r="X1998" s="153"/>
    </row>
    <row r="1999" spans="11:24" x14ac:dyDescent="0.2">
      <c r="K1999" s="152"/>
      <c r="L1999" s="152"/>
      <c r="M1999" s="152"/>
      <c r="N1999" s="152"/>
      <c r="O1999" s="152"/>
      <c r="P1999" s="152"/>
      <c r="Q1999" s="152"/>
      <c r="R1999" s="152"/>
      <c r="S1999" s="152"/>
      <c r="T1999" s="152"/>
      <c r="U1999" s="152"/>
      <c r="V1999" s="156"/>
      <c r="W1999" s="152"/>
      <c r="X1999" s="153"/>
    </row>
    <row r="2000" spans="11:24" x14ac:dyDescent="0.2">
      <c r="K2000" s="152"/>
      <c r="L2000" s="152"/>
      <c r="M2000" s="152"/>
      <c r="N2000" s="152"/>
      <c r="O2000" s="152"/>
      <c r="P2000" s="152"/>
      <c r="Q2000" s="152"/>
      <c r="R2000" s="152"/>
      <c r="S2000" s="152"/>
      <c r="T2000" s="152"/>
      <c r="U2000" s="152"/>
      <c r="V2000" s="156"/>
      <c r="W2000" s="152"/>
      <c r="X2000" s="153"/>
    </row>
    <row r="2001" spans="11:24" x14ac:dyDescent="0.2">
      <c r="K2001" s="152"/>
      <c r="L2001" s="152"/>
      <c r="M2001" s="152"/>
      <c r="N2001" s="152"/>
      <c r="O2001" s="152"/>
      <c r="P2001" s="152"/>
      <c r="Q2001" s="152"/>
      <c r="R2001" s="152"/>
      <c r="S2001" s="152"/>
      <c r="T2001" s="152"/>
      <c r="U2001" s="152"/>
      <c r="V2001" s="156"/>
      <c r="W2001" s="152"/>
      <c r="X2001" s="153"/>
    </row>
    <row r="2002" spans="11:24" x14ac:dyDescent="0.2">
      <c r="K2002" s="152"/>
      <c r="L2002" s="152"/>
      <c r="M2002" s="152"/>
      <c r="N2002" s="152"/>
      <c r="O2002" s="152"/>
      <c r="P2002" s="152"/>
      <c r="Q2002" s="152"/>
      <c r="R2002" s="152"/>
      <c r="S2002" s="152"/>
      <c r="T2002" s="152"/>
      <c r="U2002" s="152"/>
      <c r="V2002" s="156"/>
      <c r="W2002" s="152"/>
      <c r="X2002" s="153"/>
    </row>
    <row r="2003" spans="11:24" x14ac:dyDescent="0.2">
      <c r="K2003" s="152"/>
      <c r="L2003" s="152"/>
      <c r="M2003" s="152"/>
      <c r="N2003" s="152"/>
      <c r="O2003" s="152"/>
      <c r="P2003" s="152"/>
      <c r="Q2003" s="152"/>
      <c r="R2003" s="152"/>
      <c r="S2003" s="152"/>
      <c r="T2003" s="152"/>
      <c r="U2003" s="152"/>
      <c r="V2003" s="156"/>
      <c r="W2003" s="152"/>
      <c r="X2003" s="153"/>
    </row>
    <row r="2004" spans="11:24" x14ac:dyDescent="0.2">
      <c r="K2004" s="152"/>
      <c r="L2004" s="152"/>
      <c r="M2004" s="152"/>
      <c r="N2004" s="152"/>
      <c r="O2004" s="152"/>
      <c r="P2004" s="152"/>
      <c r="Q2004" s="152"/>
      <c r="R2004" s="152"/>
      <c r="S2004" s="152"/>
      <c r="T2004" s="152"/>
      <c r="U2004" s="152"/>
      <c r="V2004" s="156"/>
      <c r="W2004" s="152"/>
      <c r="X2004" s="153"/>
    </row>
    <row r="2005" spans="11:24" x14ac:dyDescent="0.2">
      <c r="K2005" s="152"/>
      <c r="L2005" s="152"/>
      <c r="M2005" s="152"/>
      <c r="N2005" s="152"/>
      <c r="O2005" s="152"/>
      <c r="P2005" s="152"/>
      <c r="Q2005" s="152"/>
      <c r="R2005" s="152"/>
      <c r="S2005" s="152"/>
      <c r="T2005" s="152"/>
      <c r="U2005" s="152"/>
      <c r="V2005" s="156"/>
      <c r="W2005" s="152"/>
      <c r="X2005" s="153"/>
    </row>
    <row r="2006" spans="11:24" x14ac:dyDescent="0.2">
      <c r="K2006" s="152"/>
      <c r="L2006" s="152"/>
      <c r="M2006" s="152"/>
      <c r="N2006" s="152"/>
      <c r="O2006" s="152"/>
      <c r="P2006" s="152"/>
      <c r="Q2006" s="152"/>
      <c r="R2006" s="152"/>
      <c r="S2006" s="152"/>
      <c r="T2006" s="152"/>
      <c r="U2006" s="152"/>
      <c r="V2006" s="156"/>
      <c r="W2006" s="152"/>
      <c r="X2006" s="153"/>
    </row>
    <row r="2007" spans="11:24" x14ac:dyDescent="0.2">
      <c r="K2007" s="152"/>
      <c r="L2007" s="152"/>
      <c r="M2007" s="152"/>
      <c r="N2007" s="152"/>
      <c r="O2007" s="152"/>
      <c r="P2007" s="152"/>
      <c r="Q2007" s="152"/>
      <c r="R2007" s="152"/>
      <c r="S2007" s="152"/>
      <c r="T2007" s="152"/>
      <c r="U2007" s="152"/>
      <c r="V2007" s="156"/>
      <c r="W2007" s="152"/>
      <c r="X2007" s="153"/>
    </row>
    <row r="2008" spans="11:24" x14ac:dyDescent="0.2">
      <c r="K2008" s="152"/>
      <c r="L2008" s="152"/>
      <c r="M2008" s="152"/>
      <c r="N2008" s="152"/>
      <c r="O2008" s="152"/>
      <c r="P2008" s="152"/>
      <c r="Q2008" s="152"/>
      <c r="R2008" s="152"/>
      <c r="S2008" s="152"/>
      <c r="T2008" s="152"/>
      <c r="U2008" s="152"/>
      <c r="V2008" s="156"/>
      <c r="W2008" s="152"/>
      <c r="X2008" s="153"/>
    </row>
    <row r="2009" spans="11:24" x14ac:dyDescent="0.2">
      <c r="K2009" s="152"/>
      <c r="L2009" s="152"/>
      <c r="M2009" s="152"/>
      <c r="N2009" s="152"/>
      <c r="O2009" s="152"/>
      <c r="P2009" s="152"/>
      <c r="Q2009" s="152"/>
      <c r="R2009" s="152"/>
      <c r="S2009" s="152"/>
      <c r="T2009" s="152"/>
      <c r="U2009" s="152"/>
      <c r="V2009" s="156"/>
      <c r="W2009" s="152"/>
      <c r="X2009" s="153"/>
    </row>
    <row r="2010" spans="11:24" x14ac:dyDescent="0.2">
      <c r="K2010" s="152"/>
      <c r="L2010" s="152"/>
      <c r="M2010" s="152"/>
      <c r="N2010" s="152"/>
      <c r="O2010" s="152"/>
      <c r="P2010" s="152"/>
      <c r="Q2010" s="152"/>
      <c r="R2010" s="152"/>
      <c r="S2010" s="152"/>
      <c r="T2010" s="152"/>
      <c r="U2010" s="152"/>
      <c r="V2010" s="156"/>
      <c r="W2010" s="152"/>
      <c r="X2010" s="153"/>
    </row>
    <row r="2011" spans="11:24" x14ac:dyDescent="0.2">
      <c r="K2011" s="152"/>
      <c r="L2011" s="152"/>
      <c r="M2011" s="152"/>
      <c r="N2011" s="152"/>
      <c r="O2011" s="152"/>
      <c r="P2011" s="152"/>
      <c r="Q2011" s="152"/>
      <c r="R2011" s="152"/>
      <c r="S2011" s="152"/>
      <c r="T2011" s="152"/>
      <c r="U2011" s="152"/>
      <c r="V2011" s="156"/>
      <c r="W2011" s="152"/>
      <c r="X2011" s="153"/>
    </row>
    <row r="2012" spans="11:24" x14ac:dyDescent="0.2">
      <c r="K2012" s="152"/>
      <c r="L2012" s="152"/>
      <c r="M2012" s="152"/>
      <c r="N2012" s="152"/>
      <c r="O2012" s="152"/>
      <c r="P2012" s="152"/>
      <c r="Q2012" s="152"/>
      <c r="R2012" s="152"/>
      <c r="S2012" s="152"/>
      <c r="T2012" s="152"/>
      <c r="U2012" s="152"/>
      <c r="V2012" s="156"/>
      <c r="W2012" s="152"/>
      <c r="X2012" s="153"/>
    </row>
    <row r="2013" spans="11:24" x14ac:dyDescent="0.2">
      <c r="K2013" s="152"/>
      <c r="L2013" s="152"/>
      <c r="M2013" s="152"/>
      <c r="N2013" s="152"/>
      <c r="O2013" s="152"/>
      <c r="P2013" s="152"/>
      <c r="Q2013" s="152"/>
      <c r="R2013" s="152"/>
      <c r="S2013" s="152"/>
      <c r="T2013" s="152"/>
      <c r="U2013" s="152"/>
      <c r="V2013" s="156"/>
      <c r="W2013" s="152"/>
      <c r="X2013" s="153"/>
    </row>
    <row r="2014" spans="11:24" x14ac:dyDescent="0.2">
      <c r="K2014" s="152"/>
      <c r="L2014" s="152"/>
      <c r="M2014" s="152"/>
      <c r="N2014" s="152"/>
      <c r="O2014" s="152"/>
      <c r="P2014" s="152"/>
      <c r="Q2014" s="152"/>
      <c r="R2014" s="152"/>
      <c r="S2014" s="152"/>
      <c r="T2014" s="152"/>
      <c r="U2014" s="152"/>
      <c r="V2014" s="156"/>
      <c r="W2014" s="152"/>
      <c r="X2014" s="153"/>
    </row>
    <row r="2015" spans="11:24" x14ac:dyDescent="0.2">
      <c r="K2015" s="152"/>
      <c r="L2015" s="152"/>
      <c r="M2015" s="152"/>
      <c r="N2015" s="152"/>
      <c r="O2015" s="152"/>
      <c r="P2015" s="152"/>
      <c r="Q2015" s="152"/>
      <c r="R2015" s="152"/>
      <c r="S2015" s="152"/>
      <c r="T2015" s="152"/>
      <c r="U2015" s="152"/>
      <c r="V2015" s="156"/>
      <c r="W2015" s="152"/>
      <c r="X2015" s="153"/>
    </row>
    <row r="2016" spans="11:24" x14ac:dyDescent="0.2">
      <c r="K2016" s="152"/>
      <c r="L2016" s="152"/>
      <c r="M2016" s="152"/>
      <c r="N2016" s="152"/>
      <c r="O2016" s="152"/>
      <c r="P2016" s="152"/>
      <c r="Q2016" s="152"/>
      <c r="R2016" s="152"/>
      <c r="S2016" s="152"/>
      <c r="T2016" s="152"/>
      <c r="U2016" s="152"/>
      <c r="V2016" s="156"/>
      <c r="W2016" s="152"/>
      <c r="X2016" s="153"/>
    </row>
    <row r="2017" spans="11:24" x14ac:dyDescent="0.2">
      <c r="K2017" s="152"/>
      <c r="L2017" s="152"/>
      <c r="M2017" s="152"/>
      <c r="N2017" s="152"/>
      <c r="O2017" s="152"/>
      <c r="P2017" s="152"/>
      <c r="Q2017" s="152"/>
      <c r="R2017" s="152"/>
      <c r="S2017" s="152"/>
      <c r="T2017" s="152"/>
      <c r="U2017" s="152"/>
      <c r="V2017" s="156"/>
      <c r="W2017" s="152"/>
      <c r="X2017" s="153"/>
    </row>
    <row r="2018" spans="11:24" x14ac:dyDescent="0.2">
      <c r="K2018" s="152"/>
      <c r="L2018" s="152"/>
      <c r="M2018" s="152"/>
      <c r="N2018" s="152"/>
      <c r="O2018" s="152"/>
      <c r="P2018" s="152"/>
      <c r="Q2018" s="152"/>
      <c r="R2018" s="152"/>
      <c r="S2018" s="152"/>
      <c r="T2018" s="152"/>
      <c r="U2018" s="152"/>
      <c r="V2018" s="156"/>
      <c r="W2018" s="152"/>
      <c r="X2018" s="153"/>
    </row>
    <row r="2019" spans="11:24" x14ac:dyDescent="0.2">
      <c r="K2019" s="152"/>
      <c r="L2019" s="152"/>
      <c r="M2019" s="152"/>
      <c r="N2019" s="152"/>
      <c r="O2019" s="152"/>
      <c r="P2019" s="152"/>
      <c r="Q2019" s="152"/>
      <c r="R2019" s="152"/>
      <c r="S2019" s="152"/>
      <c r="T2019" s="152"/>
      <c r="U2019" s="152"/>
      <c r="V2019" s="156"/>
      <c r="W2019" s="152"/>
      <c r="X2019" s="153"/>
    </row>
    <row r="2020" spans="11:24" x14ac:dyDescent="0.2">
      <c r="K2020" s="152"/>
      <c r="L2020" s="152"/>
      <c r="M2020" s="152"/>
      <c r="N2020" s="152"/>
      <c r="O2020" s="152"/>
      <c r="P2020" s="152"/>
      <c r="Q2020" s="152"/>
      <c r="R2020" s="152"/>
      <c r="S2020" s="152"/>
      <c r="T2020" s="152"/>
      <c r="U2020" s="152"/>
      <c r="V2020" s="156"/>
      <c r="W2020" s="152"/>
      <c r="X2020" s="153"/>
    </row>
    <row r="2021" spans="11:24" x14ac:dyDescent="0.2">
      <c r="K2021" s="152"/>
      <c r="L2021" s="152"/>
      <c r="M2021" s="152"/>
      <c r="N2021" s="152"/>
      <c r="O2021" s="152"/>
      <c r="P2021" s="152"/>
      <c r="Q2021" s="152"/>
      <c r="R2021" s="152"/>
      <c r="S2021" s="152"/>
      <c r="T2021" s="152"/>
      <c r="U2021" s="152"/>
      <c r="V2021" s="156"/>
      <c r="W2021" s="152"/>
      <c r="X2021" s="153"/>
    </row>
    <row r="2022" spans="11:24" x14ac:dyDescent="0.2">
      <c r="K2022" s="152"/>
      <c r="L2022" s="152"/>
      <c r="M2022" s="152"/>
      <c r="N2022" s="152"/>
      <c r="O2022" s="152"/>
      <c r="P2022" s="152"/>
      <c r="Q2022" s="152"/>
      <c r="R2022" s="152"/>
      <c r="S2022" s="152"/>
      <c r="T2022" s="152"/>
      <c r="U2022" s="152"/>
      <c r="V2022" s="156"/>
      <c r="W2022" s="152"/>
      <c r="X2022" s="153"/>
    </row>
    <row r="2023" spans="11:24" x14ac:dyDescent="0.2">
      <c r="K2023" s="152"/>
      <c r="L2023" s="152"/>
      <c r="M2023" s="152"/>
      <c r="N2023" s="152"/>
      <c r="O2023" s="152"/>
      <c r="P2023" s="152"/>
      <c r="Q2023" s="152"/>
      <c r="R2023" s="152"/>
      <c r="S2023" s="152"/>
      <c r="T2023" s="152"/>
      <c r="U2023" s="152"/>
      <c r="V2023" s="156"/>
      <c r="W2023" s="152"/>
      <c r="X2023" s="153"/>
    </row>
    <row r="2024" spans="11:24" x14ac:dyDescent="0.2">
      <c r="K2024" s="152"/>
      <c r="L2024" s="152"/>
      <c r="M2024" s="152"/>
      <c r="N2024" s="152"/>
      <c r="O2024" s="152"/>
      <c r="P2024" s="152"/>
      <c r="Q2024" s="152"/>
      <c r="R2024" s="152"/>
      <c r="S2024" s="152"/>
      <c r="T2024" s="152"/>
      <c r="U2024" s="152"/>
      <c r="V2024" s="156"/>
      <c r="W2024" s="152"/>
      <c r="X2024" s="153"/>
    </row>
    <row r="2025" spans="11:24" x14ac:dyDescent="0.2">
      <c r="K2025" s="152"/>
      <c r="L2025" s="152"/>
      <c r="M2025" s="152"/>
      <c r="N2025" s="152"/>
      <c r="O2025" s="152"/>
      <c r="P2025" s="152"/>
      <c r="Q2025" s="152"/>
      <c r="R2025" s="152"/>
      <c r="S2025" s="152"/>
      <c r="T2025" s="152"/>
      <c r="U2025" s="152"/>
      <c r="V2025" s="156"/>
      <c r="W2025" s="152"/>
      <c r="X2025" s="153"/>
    </row>
    <row r="2026" spans="11:24" x14ac:dyDescent="0.2">
      <c r="K2026" s="152"/>
      <c r="L2026" s="152"/>
      <c r="M2026" s="152"/>
      <c r="N2026" s="152"/>
      <c r="O2026" s="152"/>
      <c r="P2026" s="152"/>
      <c r="Q2026" s="152"/>
      <c r="R2026" s="152"/>
      <c r="S2026" s="152"/>
      <c r="T2026" s="152"/>
      <c r="U2026" s="152"/>
      <c r="V2026" s="156"/>
      <c r="W2026" s="152"/>
      <c r="X2026" s="153"/>
    </row>
    <row r="2027" spans="11:24" x14ac:dyDescent="0.2">
      <c r="K2027" s="152"/>
      <c r="L2027" s="152"/>
      <c r="M2027" s="152"/>
      <c r="N2027" s="152"/>
      <c r="O2027" s="152"/>
      <c r="P2027" s="152"/>
      <c r="Q2027" s="152"/>
      <c r="R2027" s="152"/>
      <c r="S2027" s="152"/>
      <c r="T2027" s="152"/>
      <c r="U2027" s="152"/>
      <c r="V2027" s="156"/>
      <c r="W2027" s="152"/>
      <c r="X2027" s="153"/>
    </row>
    <row r="2028" spans="11:24" x14ac:dyDescent="0.2">
      <c r="K2028" s="152"/>
      <c r="L2028" s="152"/>
      <c r="M2028" s="152"/>
      <c r="N2028" s="152"/>
      <c r="O2028" s="152"/>
      <c r="P2028" s="152"/>
      <c r="Q2028" s="152"/>
      <c r="R2028" s="152"/>
      <c r="S2028" s="152"/>
      <c r="T2028" s="152"/>
      <c r="U2028" s="152"/>
      <c r="V2028" s="156"/>
      <c r="W2028" s="152"/>
      <c r="X2028" s="153"/>
    </row>
    <row r="2029" spans="11:24" x14ac:dyDescent="0.2">
      <c r="K2029" s="152"/>
      <c r="L2029" s="152"/>
      <c r="M2029" s="152"/>
      <c r="N2029" s="152"/>
      <c r="O2029" s="152"/>
      <c r="P2029" s="152"/>
      <c r="Q2029" s="152"/>
      <c r="R2029" s="152"/>
      <c r="S2029" s="152"/>
      <c r="T2029" s="152"/>
      <c r="U2029" s="152"/>
      <c r="V2029" s="156"/>
      <c r="W2029" s="152"/>
      <c r="X2029" s="153"/>
    </row>
    <row r="2030" spans="11:24" x14ac:dyDescent="0.2">
      <c r="K2030" s="152"/>
      <c r="L2030" s="152"/>
      <c r="M2030" s="152"/>
      <c r="N2030" s="152"/>
      <c r="O2030" s="152"/>
      <c r="P2030" s="152"/>
      <c r="Q2030" s="152"/>
      <c r="R2030" s="152"/>
      <c r="S2030" s="152"/>
      <c r="T2030" s="152"/>
      <c r="U2030" s="152"/>
      <c r="V2030" s="156"/>
      <c r="W2030" s="152"/>
      <c r="X2030" s="153"/>
    </row>
    <row r="2031" spans="11:24" x14ac:dyDescent="0.2">
      <c r="K2031" s="152"/>
      <c r="L2031" s="152"/>
      <c r="M2031" s="152"/>
      <c r="N2031" s="152"/>
      <c r="O2031" s="152"/>
      <c r="P2031" s="152"/>
      <c r="Q2031" s="152"/>
      <c r="R2031" s="152"/>
      <c r="S2031" s="152"/>
      <c r="T2031" s="152"/>
      <c r="U2031" s="152"/>
      <c r="V2031" s="156"/>
      <c r="W2031" s="152"/>
      <c r="X2031" s="153"/>
    </row>
    <row r="2032" spans="11:24" x14ac:dyDescent="0.2">
      <c r="K2032" s="152"/>
      <c r="L2032" s="152"/>
      <c r="M2032" s="152"/>
      <c r="N2032" s="152"/>
      <c r="O2032" s="152"/>
      <c r="P2032" s="152"/>
      <c r="Q2032" s="152"/>
      <c r="R2032" s="152"/>
      <c r="S2032" s="152"/>
      <c r="T2032" s="152"/>
      <c r="U2032" s="152"/>
      <c r="V2032" s="156"/>
      <c r="W2032" s="152"/>
      <c r="X2032" s="153"/>
    </row>
    <row r="2033" spans="11:24" x14ac:dyDescent="0.2">
      <c r="K2033" s="152"/>
      <c r="L2033" s="152"/>
      <c r="M2033" s="152"/>
      <c r="N2033" s="152"/>
      <c r="O2033" s="152"/>
      <c r="P2033" s="152"/>
      <c r="Q2033" s="152"/>
      <c r="R2033" s="152"/>
      <c r="S2033" s="152"/>
      <c r="T2033" s="152"/>
      <c r="U2033" s="152"/>
      <c r="V2033" s="156"/>
      <c r="W2033" s="152"/>
      <c r="X2033" s="153"/>
    </row>
    <row r="2034" spans="11:24" x14ac:dyDescent="0.2">
      <c r="K2034" s="152"/>
      <c r="L2034" s="152"/>
      <c r="M2034" s="152"/>
      <c r="N2034" s="152"/>
      <c r="O2034" s="152"/>
      <c r="P2034" s="152"/>
      <c r="Q2034" s="152"/>
      <c r="R2034" s="152"/>
      <c r="S2034" s="152"/>
      <c r="T2034" s="152"/>
      <c r="U2034" s="152"/>
      <c r="V2034" s="156"/>
      <c r="W2034" s="152"/>
      <c r="X2034" s="153"/>
    </row>
    <row r="2035" spans="11:24" x14ac:dyDescent="0.2">
      <c r="K2035" s="152"/>
      <c r="L2035" s="152"/>
      <c r="M2035" s="152"/>
      <c r="N2035" s="152"/>
      <c r="O2035" s="152"/>
      <c r="P2035" s="152"/>
      <c r="Q2035" s="152"/>
      <c r="R2035" s="152"/>
      <c r="S2035" s="152"/>
      <c r="T2035" s="152"/>
      <c r="U2035" s="152"/>
      <c r="V2035" s="156"/>
      <c r="W2035" s="152"/>
      <c r="X2035" s="153"/>
    </row>
    <row r="2036" spans="11:24" x14ac:dyDescent="0.2">
      <c r="K2036" s="152"/>
      <c r="L2036" s="152"/>
      <c r="M2036" s="152"/>
      <c r="N2036" s="152"/>
      <c r="O2036" s="152"/>
      <c r="P2036" s="152"/>
      <c r="Q2036" s="152"/>
      <c r="R2036" s="152"/>
      <c r="S2036" s="152"/>
      <c r="T2036" s="152"/>
      <c r="U2036" s="152"/>
      <c r="V2036" s="156"/>
      <c r="W2036" s="152"/>
      <c r="X2036" s="153"/>
    </row>
    <row r="2037" spans="11:24" x14ac:dyDescent="0.2">
      <c r="K2037" s="152"/>
      <c r="L2037" s="152"/>
      <c r="M2037" s="152"/>
      <c r="N2037" s="152"/>
      <c r="O2037" s="152"/>
      <c r="P2037" s="152"/>
      <c r="Q2037" s="152"/>
      <c r="R2037" s="152"/>
      <c r="S2037" s="152"/>
      <c r="T2037" s="152"/>
      <c r="U2037" s="152"/>
      <c r="V2037" s="156"/>
      <c r="W2037" s="152"/>
      <c r="X2037" s="153"/>
    </row>
    <row r="2038" spans="11:24" x14ac:dyDescent="0.2">
      <c r="K2038" s="152"/>
      <c r="L2038" s="152"/>
      <c r="M2038" s="152"/>
      <c r="N2038" s="152"/>
      <c r="O2038" s="152"/>
      <c r="P2038" s="152"/>
      <c r="Q2038" s="152"/>
      <c r="R2038" s="152"/>
      <c r="S2038" s="152"/>
      <c r="T2038" s="152"/>
      <c r="U2038" s="152"/>
      <c r="V2038" s="156"/>
      <c r="W2038" s="152"/>
      <c r="X2038" s="153"/>
    </row>
    <row r="2039" spans="11:24" x14ac:dyDescent="0.2">
      <c r="K2039" s="152"/>
      <c r="L2039" s="152"/>
      <c r="M2039" s="152"/>
      <c r="N2039" s="152"/>
      <c r="O2039" s="152"/>
      <c r="P2039" s="152"/>
      <c r="Q2039" s="152"/>
      <c r="R2039" s="152"/>
      <c r="S2039" s="152"/>
      <c r="T2039" s="152"/>
      <c r="U2039" s="152"/>
      <c r="V2039" s="156"/>
      <c r="W2039" s="152"/>
      <c r="X2039" s="153"/>
    </row>
    <row r="2040" spans="11:24" x14ac:dyDescent="0.2">
      <c r="K2040" s="152"/>
      <c r="L2040" s="152"/>
      <c r="M2040" s="152"/>
      <c r="N2040" s="152"/>
      <c r="O2040" s="152"/>
      <c r="P2040" s="152"/>
      <c r="Q2040" s="152"/>
      <c r="R2040" s="152"/>
      <c r="S2040" s="152"/>
      <c r="T2040" s="152"/>
      <c r="U2040" s="152"/>
      <c r="V2040" s="156"/>
      <c r="W2040" s="152"/>
      <c r="X2040" s="153"/>
    </row>
    <row r="2041" spans="11:24" x14ac:dyDescent="0.2">
      <c r="K2041" s="152"/>
      <c r="L2041" s="152"/>
      <c r="M2041" s="152"/>
      <c r="N2041" s="152"/>
      <c r="O2041" s="152"/>
      <c r="P2041" s="152"/>
      <c r="Q2041" s="152"/>
      <c r="R2041" s="152"/>
      <c r="S2041" s="152"/>
      <c r="T2041" s="152"/>
      <c r="U2041" s="152"/>
      <c r="V2041" s="156"/>
      <c r="W2041" s="152"/>
      <c r="X2041" s="153"/>
    </row>
    <row r="2042" spans="11:24" x14ac:dyDescent="0.2">
      <c r="K2042" s="152"/>
      <c r="L2042" s="152"/>
      <c r="M2042" s="152"/>
      <c r="N2042" s="152"/>
      <c r="O2042" s="152"/>
      <c r="P2042" s="152"/>
      <c r="Q2042" s="152"/>
      <c r="R2042" s="152"/>
      <c r="S2042" s="152"/>
      <c r="T2042" s="152"/>
      <c r="U2042" s="152"/>
      <c r="V2042" s="156"/>
      <c r="W2042" s="152"/>
      <c r="X2042" s="153"/>
    </row>
    <row r="2043" spans="11:24" x14ac:dyDescent="0.2">
      <c r="K2043" s="152"/>
      <c r="L2043" s="152"/>
      <c r="M2043" s="152"/>
      <c r="N2043" s="152"/>
      <c r="O2043" s="152"/>
      <c r="P2043" s="152"/>
      <c r="Q2043" s="152"/>
      <c r="R2043" s="152"/>
      <c r="S2043" s="152"/>
      <c r="T2043" s="152"/>
      <c r="U2043" s="152"/>
      <c r="V2043" s="156"/>
      <c r="W2043" s="152"/>
      <c r="X2043" s="153"/>
    </row>
    <row r="2044" spans="11:24" x14ac:dyDescent="0.2">
      <c r="K2044" s="152"/>
      <c r="L2044" s="152"/>
      <c r="M2044" s="152"/>
      <c r="N2044" s="152"/>
      <c r="O2044" s="152"/>
      <c r="P2044" s="152"/>
      <c r="Q2044" s="152"/>
      <c r="R2044" s="152"/>
      <c r="S2044" s="152"/>
      <c r="T2044" s="152"/>
      <c r="U2044" s="152"/>
      <c r="V2044" s="156"/>
      <c r="W2044" s="152"/>
      <c r="X2044" s="153"/>
    </row>
    <row r="2045" spans="11:24" x14ac:dyDescent="0.2">
      <c r="K2045" s="152"/>
      <c r="L2045" s="152"/>
      <c r="M2045" s="152"/>
      <c r="N2045" s="152"/>
      <c r="O2045" s="152"/>
      <c r="P2045" s="152"/>
      <c r="Q2045" s="152"/>
      <c r="R2045" s="152"/>
      <c r="S2045" s="152"/>
      <c r="T2045" s="152"/>
      <c r="U2045" s="152"/>
      <c r="V2045" s="156"/>
      <c r="W2045" s="152"/>
      <c r="X2045" s="153"/>
    </row>
    <row r="2046" spans="11:24" x14ac:dyDescent="0.2">
      <c r="K2046" s="152"/>
      <c r="L2046" s="152"/>
      <c r="M2046" s="152"/>
      <c r="N2046" s="152"/>
      <c r="O2046" s="152"/>
      <c r="P2046" s="152"/>
      <c r="Q2046" s="152"/>
      <c r="R2046" s="152"/>
      <c r="S2046" s="152"/>
      <c r="T2046" s="152"/>
      <c r="U2046" s="152"/>
      <c r="V2046" s="156"/>
      <c r="W2046" s="152"/>
      <c r="X2046" s="153"/>
    </row>
    <row r="2047" spans="11:24" x14ac:dyDescent="0.2">
      <c r="K2047" s="152"/>
      <c r="L2047" s="152"/>
      <c r="M2047" s="152"/>
      <c r="N2047" s="152"/>
      <c r="O2047" s="152"/>
      <c r="P2047" s="152"/>
      <c r="Q2047" s="152"/>
      <c r="R2047" s="152"/>
      <c r="S2047" s="152"/>
      <c r="T2047" s="152"/>
      <c r="U2047" s="152"/>
      <c r="V2047" s="156"/>
      <c r="W2047" s="152"/>
      <c r="X2047" s="153"/>
    </row>
    <row r="2048" spans="11:24" x14ac:dyDescent="0.2">
      <c r="K2048" s="152"/>
      <c r="L2048" s="152"/>
      <c r="M2048" s="152"/>
      <c r="N2048" s="152"/>
      <c r="O2048" s="152"/>
      <c r="P2048" s="152"/>
      <c r="Q2048" s="152"/>
      <c r="R2048" s="152"/>
      <c r="S2048" s="152"/>
      <c r="T2048" s="152"/>
      <c r="U2048" s="152"/>
      <c r="V2048" s="156"/>
      <c r="W2048" s="152"/>
      <c r="X2048" s="153"/>
    </row>
    <row r="2049" spans="11:24" x14ac:dyDescent="0.2">
      <c r="K2049" s="152"/>
      <c r="L2049" s="152"/>
      <c r="M2049" s="152"/>
      <c r="N2049" s="152"/>
      <c r="O2049" s="152"/>
      <c r="P2049" s="152"/>
      <c r="Q2049" s="152"/>
      <c r="R2049" s="152"/>
      <c r="S2049" s="152"/>
      <c r="T2049" s="152"/>
      <c r="U2049" s="152"/>
      <c r="V2049" s="156"/>
      <c r="W2049" s="152"/>
      <c r="X2049" s="153"/>
    </row>
    <row r="2050" spans="11:24" x14ac:dyDescent="0.2">
      <c r="K2050" s="152"/>
      <c r="L2050" s="152"/>
      <c r="M2050" s="152"/>
      <c r="N2050" s="152"/>
      <c r="O2050" s="152"/>
      <c r="P2050" s="152"/>
      <c r="Q2050" s="152"/>
      <c r="R2050" s="152"/>
      <c r="S2050" s="152"/>
      <c r="T2050" s="152"/>
      <c r="U2050" s="152"/>
      <c r="V2050" s="156"/>
      <c r="W2050" s="152"/>
      <c r="X2050" s="153"/>
    </row>
    <row r="2051" spans="11:24" x14ac:dyDescent="0.2">
      <c r="K2051" s="152"/>
      <c r="L2051" s="152"/>
      <c r="M2051" s="152"/>
      <c r="N2051" s="152"/>
      <c r="O2051" s="152"/>
      <c r="P2051" s="152"/>
      <c r="Q2051" s="152"/>
      <c r="R2051" s="152"/>
      <c r="S2051" s="152"/>
      <c r="T2051" s="152"/>
      <c r="U2051" s="152"/>
      <c r="V2051" s="156"/>
      <c r="W2051" s="152"/>
      <c r="X2051" s="153"/>
    </row>
    <row r="2052" spans="11:24" x14ac:dyDescent="0.2">
      <c r="K2052" s="152"/>
      <c r="L2052" s="152"/>
      <c r="M2052" s="152"/>
      <c r="N2052" s="152"/>
      <c r="O2052" s="152"/>
      <c r="P2052" s="152"/>
      <c r="Q2052" s="152"/>
      <c r="R2052" s="152"/>
      <c r="S2052" s="152"/>
      <c r="T2052" s="152"/>
      <c r="U2052" s="152"/>
      <c r="V2052" s="156"/>
      <c r="W2052" s="152"/>
      <c r="X2052" s="153"/>
    </row>
    <row r="2053" spans="11:24" x14ac:dyDescent="0.2">
      <c r="K2053" s="152"/>
      <c r="L2053" s="152"/>
      <c r="M2053" s="152"/>
      <c r="N2053" s="152"/>
      <c r="O2053" s="152"/>
      <c r="P2053" s="152"/>
      <c r="Q2053" s="152"/>
      <c r="R2053" s="152"/>
      <c r="S2053" s="152"/>
      <c r="T2053" s="152"/>
      <c r="U2053" s="152"/>
      <c r="V2053" s="156"/>
      <c r="W2053" s="152"/>
      <c r="X2053" s="153"/>
    </row>
    <row r="2054" spans="11:24" x14ac:dyDescent="0.2">
      <c r="K2054" s="152"/>
      <c r="L2054" s="152"/>
      <c r="M2054" s="152"/>
      <c r="N2054" s="152"/>
      <c r="O2054" s="152"/>
      <c r="P2054" s="152"/>
      <c r="Q2054" s="152"/>
      <c r="R2054" s="152"/>
      <c r="S2054" s="152"/>
      <c r="T2054" s="152"/>
      <c r="U2054" s="152"/>
      <c r="V2054" s="156"/>
      <c r="W2054" s="152"/>
      <c r="X2054" s="153"/>
    </row>
    <row r="2055" spans="11:24" x14ac:dyDescent="0.2">
      <c r="K2055" s="152"/>
      <c r="L2055" s="152"/>
      <c r="M2055" s="152"/>
      <c r="N2055" s="152"/>
      <c r="O2055" s="152"/>
      <c r="P2055" s="152"/>
      <c r="Q2055" s="152"/>
      <c r="R2055" s="152"/>
      <c r="S2055" s="152"/>
      <c r="T2055" s="152"/>
      <c r="U2055" s="152"/>
      <c r="V2055" s="156"/>
      <c r="W2055" s="152"/>
      <c r="X2055" s="153"/>
    </row>
    <row r="2056" spans="11:24" x14ac:dyDescent="0.2">
      <c r="K2056" s="152"/>
      <c r="L2056" s="152"/>
      <c r="M2056" s="152"/>
      <c r="N2056" s="152"/>
      <c r="O2056" s="152"/>
      <c r="P2056" s="152"/>
      <c r="Q2056" s="152"/>
      <c r="R2056" s="152"/>
      <c r="S2056" s="152"/>
      <c r="T2056" s="152"/>
      <c r="U2056" s="152"/>
      <c r="V2056" s="156"/>
      <c r="W2056" s="152"/>
      <c r="X2056" s="153"/>
    </row>
    <row r="2057" spans="11:24" x14ac:dyDescent="0.2">
      <c r="K2057" s="152"/>
      <c r="L2057" s="152"/>
      <c r="M2057" s="152"/>
      <c r="N2057" s="152"/>
      <c r="O2057" s="152"/>
      <c r="P2057" s="152"/>
      <c r="Q2057" s="152"/>
      <c r="R2057" s="152"/>
      <c r="S2057" s="152"/>
      <c r="T2057" s="152"/>
      <c r="U2057" s="152"/>
      <c r="V2057" s="156"/>
      <c r="W2057" s="152"/>
      <c r="X2057" s="153"/>
    </row>
    <row r="2058" spans="11:24" x14ac:dyDescent="0.2">
      <c r="K2058" s="152"/>
      <c r="L2058" s="152"/>
      <c r="M2058" s="152"/>
      <c r="N2058" s="152"/>
      <c r="O2058" s="152"/>
      <c r="P2058" s="152"/>
      <c r="Q2058" s="152"/>
      <c r="R2058" s="152"/>
      <c r="S2058" s="152"/>
      <c r="T2058" s="152"/>
      <c r="U2058" s="152"/>
      <c r="V2058" s="156"/>
      <c r="W2058" s="152"/>
      <c r="X2058" s="153"/>
    </row>
    <row r="2059" spans="11:24" x14ac:dyDescent="0.2">
      <c r="K2059" s="152"/>
      <c r="L2059" s="152"/>
      <c r="M2059" s="152"/>
      <c r="N2059" s="152"/>
      <c r="O2059" s="152"/>
      <c r="P2059" s="152"/>
      <c r="Q2059" s="152"/>
      <c r="R2059" s="152"/>
      <c r="S2059" s="152"/>
      <c r="T2059" s="152"/>
      <c r="U2059" s="152"/>
      <c r="V2059" s="156"/>
      <c r="W2059" s="152"/>
      <c r="X2059" s="153"/>
    </row>
    <row r="2060" spans="11:24" x14ac:dyDescent="0.2">
      <c r="K2060" s="152"/>
      <c r="L2060" s="152"/>
      <c r="M2060" s="152"/>
      <c r="N2060" s="152"/>
      <c r="O2060" s="152"/>
      <c r="P2060" s="152"/>
      <c r="Q2060" s="152"/>
      <c r="R2060" s="152"/>
      <c r="S2060" s="152"/>
      <c r="T2060" s="152"/>
      <c r="U2060" s="152"/>
      <c r="V2060" s="156"/>
      <c r="W2060" s="152"/>
      <c r="X2060" s="153"/>
    </row>
    <row r="2061" spans="11:24" x14ac:dyDescent="0.2">
      <c r="K2061" s="152"/>
      <c r="L2061" s="152"/>
      <c r="M2061" s="152"/>
      <c r="N2061" s="152"/>
      <c r="O2061" s="152"/>
      <c r="P2061" s="152"/>
      <c r="Q2061" s="152"/>
      <c r="R2061" s="152"/>
      <c r="S2061" s="152"/>
      <c r="T2061" s="152"/>
      <c r="U2061" s="152"/>
      <c r="V2061" s="156"/>
      <c r="W2061" s="152"/>
      <c r="X2061" s="153"/>
    </row>
    <row r="2062" spans="11:24" x14ac:dyDescent="0.2">
      <c r="K2062" s="152"/>
      <c r="L2062" s="152"/>
      <c r="M2062" s="152"/>
      <c r="N2062" s="152"/>
      <c r="O2062" s="152"/>
      <c r="P2062" s="152"/>
      <c r="Q2062" s="152"/>
      <c r="R2062" s="152"/>
      <c r="S2062" s="152"/>
      <c r="T2062" s="152"/>
      <c r="U2062" s="152"/>
      <c r="V2062" s="156"/>
      <c r="W2062" s="152"/>
      <c r="X2062" s="153"/>
    </row>
    <row r="2063" spans="11:24" x14ac:dyDescent="0.2">
      <c r="K2063" s="152"/>
      <c r="L2063" s="152"/>
      <c r="M2063" s="152"/>
      <c r="N2063" s="152"/>
      <c r="O2063" s="152"/>
      <c r="P2063" s="152"/>
      <c r="Q2063" s="152"/>
      <c r="R2063" s="152"/>
      <c r="S2063" s="152"/>
      <c r="T2063" s="152"/>
      <c r="U2063" s="152"/>
      <c r="V2063" s="156"/>
      <c r="W2063" s="152"/>
      <c r="X2063" s="153"/>
    </row>
    <row r="2064" spans="11:24" x14ac:dyDescent="0.2">
      <c r="K2064" s="152"/>
      <c r="L2064" s="152"/>
      <c r="M2064" s="152"/>
      <c r="N2064" s="152"/>
      <c r="O2064" s="152"/>
      <c r="P2064" s="152"/>
      <c r="Q2064" s="152"/>
      <c r="R2064" s="152"/>
      <c r="S2064" s="152"/>
      <c r="T2064" s="152"/>
      <c r="U2064" s="152"/>
      <c r="V2064" s="156"/>
      <c r="W2064" s="152"/>
      <c r="X2064" s="153"/>
    </row>
    <row r="2065" spans="11:24" x14ac:dyDescent="0.2">
      <c r="K2065" s="152"/>
      <c r="L2065" s="152"/>
      <c r="M2065" s="152"/>
      <c r="N2065" s="152"/>
      <c r="O2065" s="152"/>
      <c r="P2065" s="152"/>
      <c r="Q2065" s="152"/>
      <c r="R2065" s="152"/>
      <c r="S2065" s="152"/>
      <c r="T2065" s="152"/>
      <c r="U2065" s="152"/>
      <c r="V2065" s="156"/>
      <c r="W2065" s="152"/>
      <c r="X2065" s="153"/>
    </row>
    <row r="2066" spans="11:24" x14ac:dyDescent="0.2">
      <c r="K2066" s="152"/>
      <c r="L2066" s="152"/>
      <c r="M2066" s="152"/>
      <c r="N2066" s="152"/>
      <c r="O2066" s="152"/>
      <c r="P2066" s="152"/>
      <c r="Q2066" s="152"/>
      <c r="R2066" s="152"/>
      <c r="S2066" s="152"/>
      <c r="T2066" s="152"/>
      <c r="U2066" s="152"/>
      <c r="V2066" s="156"/>
      <c r="W2066" s="152"/>
      <c r="X2066" s="153"/>
    </row>
    <row r="2067" spans="11:24" x14ac:dyDescent="0.2">
      <c r="K2067" s="152"/>
      <c r="L2067" s="152"/>
      <c r="M2067" s="152"/>
      <c r="N2067" s="152"/>
      <c r="O2067" s="152"/>
      <c r="P2067" s="152"/>
      <c r="Q2067" s="152"/>
      <c r="R2067" s="152"/>
      <c r="S2067" s="152"/>
      <c r="T2067" s="152"/>
      <c r="U2067" s="152"/>
      <c r="V2067" s="156"/>
      <c r="W2067" s="152"/>
      <c r="X2067" s="153"/>
    </row>
    <row r="2068" spans="11:24" x14ac:dyDescent="0.2">
      <c r="K2068" s="152"/>
      <c r="L2068" s="152"/>
      <c r="M2068" s="152"/>
      <c r="N2068" s="152"/>
      <c r="O2068" s="152"/>
      <c r="P2068" s="152"/>
      <c r="Q2068" s="152"/>
      <c r="R2068" s="152"/>
      <c r="S2068" s="152"/>
      <c r="T2068" s="152"/>
      <c r="U2068" s="152"/>
      <c r="V2068" s="156"/>
      <c r="W2068" s="152"/>
      <c r="X2068" s="153"/>
    </row>
    <row r="2069" spans="11:24" x14ac:dyDescent="0.2">
      <c r="K2069" s="152"/>
      <c r="L2069" s="152"/>
      <c r="M2069" s="152"/>
      <c r="N2069" s="152"/>
      <c r="O2069" s="152"/>
      <c r="P2069" s="152"/>
      <c r="Q2069" s="152"/>
      <c r="R2069" s="152"/>
      <c r="S2069" s="152"/>
      <c r="T2069" s="152"/>
      <c r="U2069" s="152"/>
      <c r="V2069" s="156"/>
      <c r="W2069" s="152"/>
      <c r="X2069" s="153"/>
    </row>
    <row r="2070" spans="11:24" x14ac:dyDescent="0.2">
      <c r="K2070" s="152"/>
      <c r="L2070" s="152"/>
      <c r="M2070" s="152"/>
      <c r="N2070" s="152"/>
      <c r="O2070" s="152"/>
      <c r="P2070" s="152"/>
      <c r="Q2070" s="152"/>
      <c r="R2070" s="152"/>
      <c r="S2070" s="152"/>
      <c r="T2070" s="152"/>
      <c r="U2070" s="152"/>
      <c r="V2070" s="156"/>
      <c r="W2070" s="152"/>
      <c r="X2070" s="153"/>
    </row>
    <row r="2071" spans="11:24" x14ac:dyDescent="0.2">
      <c r="K2071" s="152"/>
      <c r="L2071" s="152"/>
      <c r="M2071" s="152"/>
      <c r="N2071" s="152"/>
      <c r="O2071" s="152"/>
      <c r="P2071" s="152"/>
      <c r="Q2071" s="152"/>
      <c r="R2071" s="152"/>
      <c r="S2071" s="152"/>
      <c r="T2071" s="152"/>
      <c r="U2071" s="152"/>
      <c r="V2071" s="156"/>
      <c r="W2071" s="152"/>
      <c r="X2071" s="153"/>
    </row>
    <row r="2072" spans="11:24" x14ac:dyDescent="0.2">
      <c r="K2072" s="152"/>
      <c r="L2072" s="152"/>
      <c r="M2072" s="152"/>
      <c r="N2072" s="152"/>
      <c r="O2072" s="152"/>
      <c r="P2072" s="152"/>
      <c r="Q2072" s="152"/>
      <c r="R2072" s="152"/>
      <c r="S2072" s="152"/>
      <c r="T2072" s="152"/>
      <c r="U2072" s="152"/>
      <c r="V2072" s="156"/>
      <c r="W2072" s="152"/>
      <c r="X2072" s="153"/>
    </row>
    <row r="2073" spans="11:24" x14ac:dyDescent="0.2">
      <c r="K2073" s="152"/>
      <c r="L2073" s="152"/>
      <c r="M2073" s="152"/>
      <c r="N2073" s="152"/>
      <c r="O2073" s="152"/>
      <c r="P2073" s="152"/>
      <c r="Q2073" s="152"/>
      <c r="R2073" s="152"/>
      <c r="S2073" s="152"/>
      <c r="T2073" s="152"/>
      <c r="U2073" s="152"/>
      <c r="V2073" s="156"/>
      <c r="W2073" s="152"/>
      <c r="X2073" s="153"/>
    </row>
    <row r="2074" spans="11:24" x14ac:dyDescent="0.2">
      <c r="K2074" s="152"/>
      <c r="L2074" s="152"/>
      <c r="M2074" s="152"/>
      <c r="N2074" s="152"/>
      <c r="O2074" s="152"/>
      <c r="P2074" s="152"/>
      <c r="Q2074" s="152"/>
      <c r="R2074" s="152"/>
      <c r="S2074" s="152"/>
      <c r="T2074" s="152"/>
      <c r="U2074" s="152"/>
      <c r="V2074" s="156"/>
      <c r="W2074" s="152"/>
      <c r="X2074" s="153"/>
    </row>
    <row r="2075" spans="11:24" x14ac:dyDescent="0.2">
      <c r="K2075" s="152"/>
      <c r="L2075" s="152"/>
      <c r="M2075" s="152"/>
      <c r="N2075" s="152"/>
      <c r="O2075" s="152"/>
      <c r="P2075" s="152"/>
      <c r="Q2075" s="152"/>
      <c r="R2075" s="152"/>
      <c r="S2075" s="152"/>
      <c r="T2075" s="152"/>
      <c r="U2075" s="152"/>
      <c r="V2075" s="156"/>
      <c r="W2075" s="152"/>
      <c r="X2075" s="153"/>
    </row>
    <row r="2076" spans="11:24" x14ac:dyDescent="0.2">
      <c r="K2076" s="152"/>
      <c r="L2076" s="152"/>
      <c r="M2076" s="152"/>
      <c r="N2076" s="152"/>
      <c r="O2076" s="152"/>
      <c r="P2076" s="152"/>
      <c r="Q2076" s="152"/>
      <c r="R2076" s="152"/>
      <c r="S2076" s="152"/>
      <c r="T2076" s="152"/>
      <c r="U2076" s="152"/>
      <c r="V2076" s="156"/>
      <c r="W2076" s="152"/>
      <c r="X2076" s="153"/>
    </row>
    <row r="2077" spans="11:24" x14ac:dyDescent="0.2">
      <c r="K2077" s="152"/>
      <c r="L2077" s="152"/>
      <c r="M2077" s="152"/>
      <c r="N2077" s="152"/>
      <c r="O2077" s="152"/>
      <c r="P2077" s="152"/>
      <c r="Q2077" s="152"/>
      <c r="R2077" s="152"/>
      <c r="S2077" s="152"/>
      <c r="T2077" s="152"/>
      <c r="U2077" s="152"/>
      <c r="V2077" s="156"/>
      <c r="W2077" s="152"/>
      <c r="X2077" s="153"/>
    </row>
    <row r="2078" spans="11:24" x14ac:dyDescent="0.2">
      <c r="K2078" s="152"/>
      <c r="L2078" s="152"/>
      <c r="M2078" s="152"/>
      <c r="N2078" s="152"/>
      <c r="O2078" s="152"/>
      <c r="P2078" s="152"/>
      <c r="Q2078" s="152"/>
      <c r="R2078" s="152"/>
      <c r="S2078" s="152"/>
      <c r="T2078" s="152"/>
      <c r="U2078" s="152"/>
      <c r="V2078" s="156"/>
      <c r="W2078" s="152"/>
      <c r="X2078" s="153"/>
    </row>
    <row r="2079" spans="11:24" x14ac:dyDescent="0.2">
      <c r="K2079" s="152"/>
      <c r="L2079" s="152"/>
      <c r="M2079" s="152"/>
      <c r="N2079" s="152"/>
      <c r="O2079" s="152"/>
      <c r="P2079" s="152"/>
      <c r="Q2079" s="152"/>
      <c r="R2079" s="152"/>
      <c r="S2079" s="152"/>
      <c r="T2079" s="152"/>
      <c r="U2079" s="152"/>
      <c r="V2079" s="156"/>
      <c r="W2079" s="152"/>
      <c r="X2079" s="153"/>
    </row>
    <row r="2080" spans="11:24" x14ac:dyDescent="0.2">
      <c r="K2080" s="152"/>
      <c r="L2080" s="152"/>
      <c r="M2080" s="152"/>
      <c r="N2080" s="152"/>
      <c r="O2080" s="152"/>
      <c r="P2080" s="152"/>
      <c r="Q2080" s="152"/>
      <c r="R2080" s="152"/>
      <c r="S2080" s="152"/>
      <c r="T2080" s="152"/>
      <c r="U2080" s="152"/>
      <c r="V2080" s="156"/>
      <c r="W2080" s="152"/>
      <c r="X2080" s="153"/>
    </row>
    <row r="2081" spans="11:24" x14ac:dyDescent="0.2">
      <c r="K2081" s="152"/>
      <c r="L2081" s="152"/>
      <c r="M2081" s="152"/>
      <c r="N2081" s="152"/>
      <c r="O2081" s="152"/>
      <c r="P2081" s="152"/>
      <c r="Q2081" s="152"/>
      <c r="R2081" s="152"/>
      <c r="S2081" s="152"/>
      <c r="T2081" s="152"/>
      <c r="U2081" s="152"/>
      <c r="V2081" s="156"/>
      <c r="W2081" s="152"/>
      <c r="X2081" s="153"/>
    </row>
    <row r="2082" spans="11:24" x14ac:dyDescent="0.2">
      <c r="K2082" s="152"/>
      <c r="L2082" s="152"/>
      <c r="M2082" s="152"/>
      <c r="N2082" s="152"/>
      <c r="O2082" s="152"/>
      <c r="P2082" s="152"/>
      <c r="Q2082" s="152"/>
      <c r="R2082" s="152"/>
      <c r="S2082" s="152"/>
      <c r="T2082" s="152"/>
      <c r="U2082" s="152"/>
      <c r="V2082" s="156"/>
      <c r="W2082" s="152"/>
      <c r="X2082" s="153"/>
    </row>
    <row r="2083" spans="11:24" x14ac:dyDescent="0.2">
      <c r="K2083" s="152"/>
      <c r="L2083" s="152"/>
      <c r="M2083" s="152"/>
      <c r="N2083" s="152"/>
      <c r="O2083" s="152"/>
      <c r="P2083" s="152"/>
      <c r="Q2083" s="152"/>
      <c r="R2083" s="152"/>
      <c r="S2083" s="152"/>
      <c r="T2083" s="152"/>
      <c r="U2083" s="152"/>
      <c r="V2083" s="156"/>
      <c r="W2083" s="152"/>
      <c r="X2083" s="153"/>
    </row>
    <row r="2084" spans="11:24" x14ac:dyDescent="0.2">
      <c r="K2084" s="152"/>
      <c r="L2084" s="152"/>
      <c r="M2084" s="152"/>
      <c r="N2084" s="152"/>
      <c r="O2084" s="152"/>
      <c r="P2084" s="152"/>
      <c r="Q2084" s="152"/>
      <c r="R2084" s="152"/>
      <c r="S2084" s="152"/>
      <c r="T2084" s="152"/>
      <c r="U2084" s="152"/>
      <c r="V2084" s="156"/>
      <c r="W2084" s="152"/>
      <c r="X2084" s="153"/>
    </row>
    <row r="2085" spans="11:24" x14ac:dyDescent="0.2">
      <c r="K2085" s="152"/>
      <c r="L2085" s="152"/>
      <c r="M2085" s="152"/>
      <c r="N2085" s="152"/>
      <c r="O2085" s="152"/>
      <c r="P2085" s="152"/>
      <c r="Q2085" s="152"/>
      <c r="R2085" s="152"/>
      <c r="S2085" s="152"/>
      <c r="T2085" s="152"/>
      <c r="U2085" s="152"/>
      <c r="V2085" s="156"/>
      <c r="W2085" s="152"/>
      <c r="X2085" s="153"/>
    </row>
    <row r="2086" spans="11:24" x14ac:dyDescent="0.2">
      <c r="K2086" s="152"/>
      <c r="L2086" s="152"/>
      <c r="M2086" s="152"/>
      <c r="N2086" s="152"/>
      <c r="O2086" s="152"/>
      <c r="P2086" s="152"/>
      <c r="Q2086" s="152"/>
      <c r="R2086" s="152"/>
      <c r="S2086" s="152"/>
      <c r="T2086" s="152"/>
      <c r="U2086" s="152"/>
      <c r="V2086" s="156"/>
      <c r="W2086" s="152"/>
      <c r="X2086" s="153"/>
    </row>
    <row r="2087" spans="11:24" x14ac:dyDescent="0.2">
      <c r="K2087" s="152"/>
      <c r="L2087" s="152"/>
      <c r="M2087" s="152"/>
      <c r="N2087" s="152"/>
      <c r="O2087" s="152"/>
      <c r="P2087" s="152"/>
      <c r="Q2087" s="152"/>
      <c r="R2087" s="152"/>
      <c r="S2087" s="152"/>
      <c r="T2087" s="152"/>
      <c r="U2087" s="152"/>
      <c r="V2087" s="156"/>
      <c r="W2087" s="152"/>
      <c r="X2087" s="153"/>
    </row>
    <row r="2088" spans="11:24" x14ac:dyDescent="0.2">
      <c r="K2088" s="152"/>
      <c r="L2088" s="152"/>
      <c r="M2088" s="152"/>
      <c r="N2088" s="152"/>
      <c r="O2088" s="152"/>
      <c r="P2088" s="152"/>
      <c r="Q2088" s="152"/>
      <c r="R2088" s="152"/>
      <c r="S2088" s="152"/>
      <c r="T2088" s="152"/>
      <c r="U2088" s="152"/>
      <c r="V2088" s="156"/>
      <c r="W2088" s="152"/>
      <c r="X2088" s="153"/>
    </row>
    <row r="2089" spans="11:24" x14ac:dyDescent="0.2">
      <c r="K2089" s="152"/>
      <c r="L2089" s="152"/>
      <c r="M2089" s="152"/>
      <c r="N2089" s="152"/>
      <c r="O2089" s="152"/>
      <c r="P2089" s="152"/>
      <c r="Q2089" s="152"/>
      <c r="R2089" s="152"/>
      <c r="S2089" s="152"/>
      <c r="T2089" s="152"/>
      <c r="U2089" s="152"/>
      <c r="V2089" s="156"/>
      <c r="W2089" s="152"/>
      <c r="X2089" s="153"/>
    </row>
    <row r="2090" spans="11:24" x14ac:dyDescent="0.2">
      <c r="K2090" s="152"/>
      <c r="L2090" s="152"/>
      <c r="M2090" s="152"/>
      <c r="N2090" s="152"/>
      <c r="O2090" s="152"/>
      <c r="P2090" s="152"/>
      <c r="Q2090" s="152"/>
      <c r="R2090" s="152"/>
      <c r="S2090" s="152"/>
      <c r="T2090" s="152"/>
      <c r="U2090" s="152"/>
      <c r="V2090" s="156"/>
      <c r="W2090" s="152"/>
      <c r="X2090" s="153"/>
    </row>
    <row r="2091" spans="11:24" x14ac:dyDescent="0.2">
      <c r="K2091" s="152"/>
      <c r="L2091" s="152"/>
      <c r="M2091" s="152"/>
      <c r="N2091" s="152"/>
      <c r="O2091" s="152"/>
      <c r="P2091" s="152"/>
      <c r="Q2091" s="152"/>
      <c r="R2091" s="152"/>
      <c r="S2091" s="152"/>
      <c r="T2091" s="152"/>
      <c r="U2091" s="152"/>
      <c r="V2091" s="156"/>
      <c r="W2091" s="152"/>
      <c r="X2091" s="153"/>
    </row>
    <row r="2092" spans="11:24" x14ac:dyDescent="0.2">
      <c r="K2092" s="152"/>
      <c r="L2092" s="152"/>
      <c r="M2092" s="152"/>
      <c r="N2092" s="152"/>
      <c r="O2092" s="152"/>
      <c r="P2092" s="152"/>
      <c r="Q2092" s="152"/>
      <c r="R2092" s="152"/>
      <c r="S2092" s="152"/>
      <c r="T2092" s="152"/>
      <c r="U2092" s="152"/>
      <c r="V2092" s="156"/>
      <c r="W2092" s="152"/>
      <c r="X2092" s="153"/>
    </row>
    <row r="2093" spans="11:24" x14ac:dyDescent="0.2">
      <c r="K2093" s="152"/>
      <c r="L2093" s="152"/>
      <c r="M2093" s="152"/>
      <c r="N2093" s="152"/>
      <c r="O2093" s="152"/>
      <c r="P2093" s="152"/>
      <c r="Q2093" s="152"/>
      <c r="R2093" s="152"/>
      <c r="S2093" s="152"/>
      <c r="T2093" s="152"/>
      <c r="U2093" s="152"/>
      <c r="V2093" s="156"/>
      <c r="W2093" s="152"/>
      <c r="X2093" s="153"/>
    </row>
    <row r="2094" spans="11:24" x14ac:dyDescent="0.2">
      <c r="K2094" s="152"/>
      <c r="L2094" s="152"/>
      <c r="M2094" s="152"/>
      <c r="N2094" s="152"/>
      <c r="O2094" s="152"/>
      <c r="P2094" s="152"/>
      <c r="Q2094" s="152"/>
      <c r="R2094" s="152"/>
      <c r="S2094" s="152"/>
      <c r="T2094" s="152"/>
      <c r="U2094" s="152"/>
      <c r="V2094" s="156"/>
      <c r="W2094" s="152"/>
      <c r="X2094" s="153"/>
    </row>
    <row r="2095" spans="11:24" x14ac:dyDescent="0.2">
      <c r="K2095" s="152"/>
      <c r="L2095" s="152"/>
      <c r="M2095" s="152"/>
      <c r="N2095" s="152"/>
      <c r="O2095" s="152"/>
      <c r="P2095" s="152"/>
      <c r="Q2095" s="152"/>
      <c r="R2095" s="152"/>
      <c r="S2095" s="152"/>
      <c r="T2095" s="152"/>
      <c r="U2095" s="152"/>
      <c r="V2095" s="156"/>
      <c r="W2095" s="152"/>
      <c r="X2095" s="153"/>
    </row>
    <row r="2096" spans="11:24" x14ac:dyDescent="0.2">
      <c r="K2096" s="152"/>
      <c r="L2096" s="152"/>
      <c r="M2096" s="152"/>
      <c r="N2096" s="152"/>
      <c r="O2096" s="152"/>
      <c r="P2096" s="152"/>
      <c r="Q2096" s="152"/>
      <c r="R2096" s="152"/>
      <c r="S2096" s="152"/>
      <c r="T2096" s="152"/>
      <c r="U2096" s="152"/>
      <c r="V2096" s="156"/>
      <c r="W2096" s="152"/>
      <c r="X2096" s="153"/>
    </row>
    <row r="2097" spans="11:24" x14ac:dyDescent="0.2">
      <c r="K2097" s="152"/>
      <c r="L2097" s="152"/>
      <c r="M2097" s="152"/>
      <c r="N2097" s="152"/>
      <c r="O2097" s="152"/>
      <c r="P2097" s="152"/>
      <c r="Q2097" s="152"/>
      <c r="R2097" s="152"/>
      <c r="S2097" s="152"/>
      <c r="T2097" s="152"/>
      <c r="U2097" s="152"/>
      <c r="V2097" s="156"/>
      <c r="W2097" s="152"/>
      <c r="X2097" s="153"/>
    </row>
    <row r="2098" spans="11:24" x14ac:dyDescent="0.2">
      <c r="K2098" s="152"/>
      <c r="L2098" s="152"/>
      <c r="M2098" s="152"/>
      <c r="N2098" s="152"/>
      <c r="O2098" s="152"/>
      <c r="P2098" s="152"/>
      <c r="Q2098" s="152"/>
      <c r="R2098" s="152"/>
      <c r="S2098" s="152"/>
      <c r="T2098" s="152"/>
      <c r="U2098" s="152"/>
      <c r="V2098" s="156"/>
      <c r="W2098" s="152"/>
      <c r="X2098" s="153"/>
    </row>
    <row r="2099" spans="11:24" x14ac:dyDescent="0.2">
      <c r="K2099" s="152"/>
      <c r="L2099" s="152"/>
      <c r="M2099" s="152"/>
      <c r="N2099" s="152"/>
      <c r="O2099" s="152"/>
      <c r="P2099" s="152"/>
      <c r="Q2099" s="152"/>
      <c r="R2099" s="152"/>
      <c r="S2099" s="152"/>
      <c r="T2099" s="152"/>
      <c r="U2099" s="152"/>
      <c r="V2099" s="156"/>
      <c r="W2099" s="152"/>
      <c r="X2099" s="153"/>
    </row>
    <row r="2100" spans="11:24" x14ac:dyDescent="0.2">
      <c r="K2100" s="152"/>
      <c r="L2100" s="152"/>
      <c r="M2100" s="152"/>
      <c r="N2100" s="152"/>
      <c r="O2100" s="152"/>
      <c r="P2100" s="152"/>
      <c r="Q2100" s="152"/>
      <c r="R2100" s="152"/>
      <c r="S2100" s="152"/>
      <c r="T2100" s="152"/>
      <c r="U2100" s="152"/>
      <c r="V2100" s="156"/>
      <c r="W2100" s="152"/>
      <c r="X2100" s="153"/>
    </row>
    <row r="2101" spans="11:24" x14ac:dyDescent="0.2">
      <c r="K2101" s="152"/>
      <c r="L2101" s="152"/>
      <c r="M2101" s="152"/>
      <c r="N2101" s="152"/>
      <c r="O2101" s="152"/>
      <c r="P2101" s="152"/>
      <c r="Q2101" s="152"/>
      <c r="R2101" s="152"/>
      <c r="S2101" s="152"/>
      <c r="T2101" s="152"/>
      <c r="U2101" s="152"/>
      <c r="V2101" s="156"/>
      <c r="W2101" s="152"/>
      <c r="X2101" s="153"/>
    </row>
    <row r="2102" spans="11:24" x14ac:dyDescent="0.2">
      <c r="K2102" s="152"/>
      <c r="L2102" s="152"/>
      <c r="M2102" s="152"/>
      <c r="N2102" s="152"/>
      <c r="O2102" s="152"/>
      <c r="P2102" s="152"/>
      <c r="Q2102" s="152"/>
      <c r="R2102" s="152"/>
      <c r="S2102" s="152"/>
      <c r="T2102" s="152"/>
      <c r="U2102" s="152"/>
      <c r="V2102" s="156"/>
      <c r="W2102" s="152"/>
      <c r="X2102" s="153"/>
    </row>
    <row r="2103" spans="11:24" x14ac:dyDescent="0.2">
      <c r="K2103" s="152"/>
      <c r="L2103" s="152"/>
      <c r="M2103" s="152"/>
      <c r="N2103" s="152"/>
      <c r="O2103" s="152"/>
      <c r="P2103" s="152"/>
      <c r="Q2103" s="152"/>
      <c r="R2103" s="152"/>
      <c r="S2103" s="152"/>
      <c r="T2103" s="152"/>
      <c r="U2103" s="152"/>
      <c r="V2103" s="156"/>
      <c r="W2103" s="152"/>
      <c r="X2103" s="153"/>
    </row>
    <row r="2104" spans="11:24" x14ac:dyDescent="0.2">
      <c r="K2104" s="152"/>
      <c r="L2104" s="152"/>
      <c r="M2104" s="152"/>
      <c r="N2104" s="152"/>
      <c r="O2104" s="152"/>
      <c r="P2104" s="152"/>
      <c r="Q2104" s="152"/>
      <c r="R2104" s="152"/>
      <c r="S2104" s="152"/>
      <c r="T2104" s="152"/>
      <c r="U2104" s="152"/>
      <c r="V2104" s="156"/>
      <c r="W2104" s="152"/>
      <c r="X2104" s="153"/>
    </row>
    <row r="2105" spans="11:24" x14ac:dyDescent="0.2">
      <c r="K2105" s="152"/>
      <c r="L2105" s="152"/>
      <c r="M2105" s="152"/>
      <c r="N2105" s="152"/>
      <c r="O2105" s="152"/>
      <c r="P2105" s="152"/>
      <c r="Q2105" s="152"/>
      <c r="R2105" s="152"/>
      <c r="S2105" s="152"/>
      <c r="T2105" s="152"/>
      <c r="U2105" s="152"/>
      <c r="V2105" s="156"/>
      <c r="W2105" s="152"/>
      <c r="X2105" s="153"/>
    </row>
    <row r="2106" spans="11:24" x14ac:dyDescent="0.2">
      <c r="K2106" s="152"/>
      <c r="L2106" s="152"/>
      <c r="M2106" s="152"/>
      <c r="N2106" s="152"/>
      <c r="O2106" s="152"/>
      <c r="P2106" s="152"/>
      <c r="Q2106" s="152"/>
      <c r="R2106" s="152"/>
      <c r="S2106" s="152"/>
      <c r="T2106" s="152"/>
      <c r="U2106" s="152"/>
      <c r="V2106" s="156"/>
      <c r="W2106" s="152"/>
      <c r="X2106" s="153"/>
    </row>
    <row r="2107" spans="11:24" x14ac:dyDescent="0.2">
      <c r="K2107" s="152"/>
      <c r="L2107" s="152"/>
      <c r="M2107" s="152"/>
      <c r="N2107" s="152"/>
      <c r="O2107" s="152"/>
      <c r="P2107" s="152"/>
      <c r="Q2107" s="152"/>
      <c r="R2107" s="152"/>
      <c r="S2107" s="152"/>
      <c r="T2107" s="152"/>
      <c r="U2107" s="152"/>
      <c r="V2107" s="156"/>
      <c r="W2107" s="152"/>
      <c r="X2107" s="153"/>
    </row>
    <row r="2108" spans="11:24" x14ac:dyDescent="0.2">
      <c r="K2108" s="152"/>
      <c r="L2108" s="152"/>
      <c r="M2108" s="152"/>
      <c r="N2108" s="152"/>
      <c r="O2108" s="152"/>
      <c r="P2108" s="152"/>
      <c r="Q2108" s="152"/>
      <c r="R2108" s="152"/>
      <c r="S2108" s="152"/>
      <c r="T2108" s="152"/>
      <c r="U2108" s="152"/>
      <c r="V2108" s="156"/>
      <c r="W2108" s="152"/>
      <c r="X2108" s="153"/>
    </row>
    <row r="2109" spans="11:24" x14ac:dyDescent="0.2">
      <c r="K2109" s="152"/>
      <c r="L2109" s="152"/>
      <c r="M2109" s="152"/>
      <c r="N2109" s="152"/>
      <c r="O2109" s="152"/>
      <c r="P2109" s="152"/>
      <c r="Q2109" s="152"/>
      <c r="R2109" s="152"/>
      <c r="S2109" s="152"/>
      <c r="T2109" s="152"/>
      <c r="U2109" s="152"/>
      <c r="V2109" s="156"/>
      <c r="W2109" s="152"/>
      <c r="X2109" s="153"/>
    </row>
    <row r="2110" spans="11:24" x14ac:dyDescent="0.2">
      <c r="K2110" s="152"/>
      <c r="L2110" s="152"/>
      <c r="M2110" s="152"/>
      <c r="N2110" s="152"/>
      <c r="O2110" s="152"/>
      <c r="P2110" s="152"/>
      <c r="Q2110" s="152"/>
      <c r="R2110" s="152"/>
      <c r="S2110" s="152"/>
      <c r="T2110" s="152"/>
      <c r="U2110" s="152"/>
      <c r="V2110" s="156"/>
      <c r="W2110" s="152"/>
      <c r="X2110" s="153"/>
    </row>
    <row r="2111" spans="11:24" x14ac:dyDescent="0.2">
      <c r="K2111" s="152"/>
      <c r="L2111" s="152"/>
      <c r="M2111" s="152"/>
      <c r="N2111" s="152"/>
      <c r="O2111" s="152"/>
      <c r="P2111" s="152"/>
      <c r="Q2111" s="152"/>
      <c r="R2111" s="152"/>
      <c r="S2111" s="152"/>
      <c r="T2111" s="152"/>
      <c r="U2111" s="152"/>
      <c r="V2111" s="156"/>
      <c r="W2111" s="152"/>
      <c r="X2111" s="153"/>
    </row>
    <row r="2112" spans="11:24" x14ac:dyDescent="0.2">
      <c r="K2112" s="152"/>
      <c r="L2112" s="152"/>
      <c r="M2112" s="152"/>
      <c r="N2112" s="152"/>
      <c r="O2112" s="152"/>
      <c r="P2112" s="152"/>
      <c r="Q2112" s="152"/>
      <c r="R2112" s="152"/>
      <c r="S2112" s="152"/>
      <c r="T2112" s="152"/>
      <c r="U2112" s="152"/>
      <c r="V2112" s="156"/>
      <c r="W2112" s="152"/>
      <c r="X2112" s="153"/>
    </row>
    <row r="2113" spans="11:24" x14ac:dyDescent="0.2">
      <c r="K2113" s="152"/>
      <c r="L2113" s="152"/>
      <c r="M2113" s="152"/>
      <c r="N2113" s="152"/>
      <c r="O2113" s="152"/>
      <c r="P2113" s="152"/>
      <c r="Q2113" s="152"/>
      <c r="R2113" s="152"/>
      <c r="S2113" s="152"/>
      <c r="T2113" s="152"/>
      <c r="U2113" s="152"/>
      <c r="V2113" s="156"/>
      <c r="W2113" s="152"/>
      <c r="X2113" s="153"/>
    </row>
    <row r="2114" spans="11:24" x14ac:dyDescent="0.2">
      <c r="K2114" s="152"/>
      <c r="L2114" s="152"/>
      <c r="M2114" s="152"/>
      <c r="N2114" s="152"/>
      <c r="O2114" s="152"/>
      <c r="P2114" s="152"/>
      <c r="Q2114" s="152"/>
      <c r="R2114" s="152"/>
      <c r="S2114" s="152"/>
      <c r="T2114" s="152"/>
      <c r="U2114" s="152"/>
      <c r="V2114" s="156"/>
      <c r="W2114" s="152"/>
      <c r="X2114" s="153"/>
    </row>
    <row r="2115" spans="11:24" x14ac:dyDescent="0.2">
      <c r="K2115" s="152"/>
      <c r="L2115" s="152"/>
      <c r="M2115" s="152"/>
      <c r="N2115" s="152"/>
      <c r="O2115" s="152"/>
      <c r="P2115" s="152"/>
      <c r="Q2115" s="152"/>
      <c r="R2115" s="152"/>
      <c r="S2115" s="152"/>
      <c r="T2115" s="152"/>
      <c r="U2115" s="152"/>
      <c r="V2115" s="156"/>
      <c r="W2115" s="152"/>
      <c r="X2115" s="153"/>
    </row>
    <row r="2116" spans="11:24" x14ac:dyDescent="0.2">
      <c r="K2116" s="152"/>
      <c r="L2116" s="152"/>
      <c r="M2116" s="152"/>
      <c r="N2116" s="152"/>
      <c r="O2116" s="152"/>
      <c r="P2116" s="152"/>
      <c r="Q2116" s="152"/>
      <c r="R2116" s="152"/>
      <c r="S2116" s="152"/>
      <c r="T2116" s="152"/>
      <c r="U2116" s="152"/>
      <c r="V2116" s="156"/>
      <c r="W2116" s="152"/>
      <c r="X2116" s="153"/>
    </row>
    <row r="2117" spans="11:24" x14ac:dyDescent="0.2">
      <c r="K2117" s="152"/>
      <c r="L2117" s="152"/>
      <c r="M2117" s="152"/>
      <c r="N2117" s="152"/>
      <c r="O2117" s="152"/>
      <c r="P2117" s="152"/>
      <c r="Q2117" s="152"/>
      <c r="R2117" s="152"/>
      <c r="S2117" s="152"/>
      <c r="T2117" s="152"/>
      <c r="U2117" s="152"/>
      <c r="V2117" s="156"/>
      <c r="W2117" s="152"/>
      <c r="X2117" s="153"/>
    </row>
    <row r="2118" spans="11:24" x14ac:dyDescent="0.2">
      <c r="K2118" s="152"/>
      <c r="L2118" s="152"/>
      <c r="M2118" s="152"/>
      <c r="N2118" s="152"/>
      <c r="O2118" s="152"/>
      <c r="P2118" s="152"/>
      <c r="Q2118" s="152"/>
      <c r="R2118" s="152"/>
      <c r="S2118" s="152"/>
      <c r="T2118" s="152"/>
      <c r="U2118" s="152"/>
      <c r="V2118" s="156"/>
      <c r="W2118" s="152"/>
      <c r="X2118" s="153"/>
    </row>
    <row r="2119" spans="11:24" x14ac:dyDescent="0.2">
      <c r="K2119" s="152"/>
      <c r="L2119" s="152"/>
      <c r="M2119" s="152"/>
      <c r="N2119" s="152"/>
      <c r="O2119" s="152"/>
      <c r="P2119" s="152"/>
      <c r="Q2119" s="152"/>
      <c r="R2119" s="152"/>
      <c r="S2119" s="152"/>
      <c r="T2119" s="152"/>
      <c r="U2119" s="152"/>
      <c r="V2119" s="156"/>
      <c r="W2119" s="152"/>
      <c r="X2119" s="153"/>
    </row>
    <row r="2120" spans="11:24" x14ac:dyDescent="0.2">
      <c r="K2120" s="152"/>
      <c r="L2120" s="152"/>
      <c r="M2120" s="152"/>
      <c r="N2120" s="152"/>
      <c r="O2120" s="152"/>
      <c r="P2120" s="152"/>
      <c r="Q2120" s="152"/>
      <c r="R2120" s="152"/>
      <c r="S2120" s="152"/>
      <c r="T2120" s="152"/>
      <c r="U2120" s="152"/>
      <c r="V2120" s="156"/>
      <c r="W2120" s="152"/>
      <c r="X2120" s="153"/>
    </row>
    <row r="2121" spans="11:24" x14ac:dyDescent="0.2">
      <c r="K2121" s="152"/>
      <c r="L2121" s="152"/>
      <c r="M2121" s="152"/>
      <c r="N2121" s="152"/>
      <c r="O2121" s="152"/>
      <c r="P2121" s="152"/>
      <c r="Q2121" s="152"/>
      <c r="R2121" s="152"/>
      <c r="S2121" s="152"/>
      <c r="T2121" s="152"/>
      <c r="U2121" s="152"/>
      <c r="V2121" s="156"/>
      <c r="W2121" s="152"/>
      <c r="X2121" s="153"/>
    </row>
    <row r="2122" spans="11:24" x14ac:dyDescent="0.2">
      <c r="K2122" s="152"/>
      <c r="L2122" s="152"/>
      <c r="M2122" s="152"/>
      <c r="N2122" s="152"/>
      <c r="O2122" s="152"/>
      <c r="P2122" s="152"/>
      <c r="Q2122" s="152"/>
      <c r="R2122" s="152"/>
      <c r="S2122" s="152"/>
      <c r="T2122" s="152"/>
      <c r="U2122" s="152"/>
      <c r="V2122" s="156"/>
      <c r="W2122" s="152"/>
      <c r="X2122" s="153"/>
    </row>
    <row r="2123" spans="11:24" x14ac:dyDescent="0.2">
      <c r="K2123" s="152"/>
      <c r="L2123" s="152"/>
      <c r="M2123" s="152"/>
      <c r="N2123" s="152"/>
      <c r="O2123" s="152"/>
      <c r="P2123" s="152"/>
      <c r="Q2123" s="152"/>
      <c r="R2123" s="152"/>
      <c r="S2123" s="152"/>
      <c r="T2123" s="152"/>
      <c r="U2123" s="152"/>
      <c r="V2123" s="156"/>
      <c r="W2123" s="152"/>
      <c r="X2123" s="153"/>
    </row>
    <row r="2124" spans="11:24" x14ac:dyDescent="0.2">
      <c r="K2124" s="152"/>
      <c r="L2124" s="152"/>
      <c r="M2124" s="152"/>
      <c r="N2124" s="152"/>
      <c r="O2124" s="152"/>
      <c r="P2124" s="152"/>
      <c r="Q2124" s="152"/>
      <c r="R2124" s="152"/>
      <c r="S2124" s="152"/>
      <c r="T2124" s="152"/>
      <c r="U2124" s="152"/>
      <c r="V2124" s="156"/>
      <c r="W2124" s="152"/>
      <c r="X2124" s="153"/>
    </row>
    <row r="2125" spans="11:24" x14ac:dyDescent="0.2">
      <c r="K2125" s="152"/>
      <c r="L2125" s="152"/>
      <c r="M2125" s="152"/>
      <c r="N2125" s="152"/>
      <c r="O2125" s="152"/>
      <c r="P2125" s="152"/>
      <c r="Q2125" s="152"/>
      <c r="R2125" s="152"/>
      <c r="S2125" s="152"/>
      <c r="T2125" s="152"/>
      <c r="U2125" s="152"/>
      <c r="V2125" s="156"/>
      <c r="W2125" s="152"/>
      <c r="X2125" s="153"/>
    </row>
    <row r="2126" spans="11:24" x14ac:dyDescent="0.2">
      <c r="K2126" s="152"/>
      <c r="L2126" s="152"/>
      <c r="M2126" s="152"/>
      <c r="N2126" s="152"/>
      <c r="O2126" s="152"/>
      <c r="P2126" s="152"/>
      <c r="Q2126" s="152"/>
      <c r="R2126" s="152"/>
      <c r="S2126" s="152"/>
      <c r="T2126" s="152"/>
      <c r="U2126" s="152"/>
      <c r="V2126" s="156"/>
      <c r="W2126" s="152"/>
      <c r="X2126" s="153"/>
    </row>
    <row r="2127" spans="11:24" x14ac:dyDescent="0.2">
      <c r="K2127" s="152"/>
      <c r="L2127" s="152"/>
      <c r="M2127" s="152"/>
      <c r="N2127" s="152"/>
      <c r="O2127" s="152"/>
      <c r="P2127" s="152"/>
      <c r="Q2127" s="152"/>
      <c r="R2127" s="152"/>
      <c r="S2127" s="152"/>
      <c r="T2127" s="152"/>
      <c r="U2127" s="152"/>
      <c r="V2127" s="156"/>
      <c r="W2127" s="152"/>
      <c r="X2127" s="153"/>
    </row>
    <row r="2128" spans="11:24" x14ac:dyDescent="0.2">
      <c r="K2128" s="152"/>
      <c r="L2128" s="152"/>
      <c r="M2128" s="152"/>
      <c r="N2128" s="152"/>
      <c r="O2128" s="152"/>
      <c r="P2128" s="152"/>
      <c r="Q2128" s="152"/>
      <c r="R2128" s="152"/>
      <c r="S2128" s="152"/>
      <c r="T2128" s="152"/>
      <c r="U2128" s="152"/>
      <c r="V2128" s="156"/>
      <c r="W2128" s="152"/>
      <c r="X2128" s="153"/>
    </row>
    <row r="2129" spans="11:24" x14ac:dyDescent="0.2">
      <c r="K2129" s="152"/>
      <c r="L2129" s="152"/>
      <c r="M2129" s="152"/>
      <c r="N2129" s="152"/>
      <c r="O2129" s="152"/>
      <c r="P2129" s="152"/>
      <c r="Q2129" s="152"/>
      <c r="R2129" s="152"/>
      <c r="S2129" s="152"/>
      <c r="T2129" s="152"/>
      <c r="U2129" s="152"/>
      <c r="V2129" s="156"/>
      <c r="W2129" s="152"/>
      <c r="X2129" s="153"/>
    </row>
    <row r="2130" spans="11:24" x14ac:dyDescent="0.2">
      <c r="K2130" s="152"/>
      <c r="L2130" s="152"/>
      <c r="M2130" s="152"/>
      <c r="N2130" s="152"/>
      <c r="O2130" s="152"/>
      <c r="P2130" s="152"/>
      <c r="Q2130" s="152"/>
      <c r="R2130" s="152"/>
      <c r="S2130" s="152"/>
      <c r="T2130" s="152"/>
      <c r="U2130" s="152"/>
      <c r="V2130" s="156"/>
      <c r="W2130" s="152"/>
      <c r="X2130" s="153"/>
    </row>
    <row r="2131" spans="11:24" x14ac:dyDescent="0.2">
      <c r="K2131" s="152"/>
      <c r="L2131" s="152"/>
      <c r="M2131" s="152"/>
      <c r="N2131" s="152"/>
      <c r="O2131" s="152"/>
      <c r="P2131" s="152"/>
      <c r="Q2131" s="152"/>
      <c r="R2131" s="152"/>
      <c r="S2131" s="152"/>
      <c r="T2131" s="152"/>
      <c r="U2131" s="152"/>
      <c r="V2131" s="156"/>
      <c r="W2131" s="152"/>
      <c r="X2131" s="153"/>
    </row>
    <row r="2132" spans="11:24" x14ac:dyDescent="0.2">
      <c r="K2132" s="152"/>
      <c r="L2132" s="152"/>
      <c r="M2132" s="152"/>
      <c r="N2132" s="152"/>
      <c r="O2132" s="152"/>
      <c r="P2132" s="152"/>
      <c r="Q2132" s="152"/>
      <c r="R2132" s="152"/>
      <c r="S2132" s="152"/>
      <c r="T2132" s="152"/>
      <c r="U2132" s="152"/>
      <c r="V2132" s="156"/>
      <c r="W2132" s="152"/>
      <c r="X2132" s="153"/>
    </row>
    <row r="2133" spans="11:24" x14ac:dyDescent="0.2">
      <c r="K2133" s="152"/>
      <c r="L2133" s="152"/>
      <c r="M2133" s="152"/>
      <c r="N2133" s="152"/>
      <c r="O2133" s="152"/>
      <c r="P2133" s="152"/>
      <c r="Q2133" s="152"/>
      <c r="R2133" s="152"/>
      <c r="S2133" s="152"/>
      <c r="T2133" s="152"/>
      <c r="U2133" s="152"/>
      <c r="V2133" s="156"/>
      <c r="W2133" s="152"/>
      <c r="X2133" s="153"/>
    </row>
    <row r="2134" spans="11:24" x14ac:dyDescent="0.2">
      <c r="K2134" s="152"/>
      <c r="L2134" s="152"/>
      <c r="M2134" s="152"/>
      <c r="N2134" s="152"/>
      <c r="O2134" s="152"/>
      <c r="P2134" s="152"/>
      <c r="Q2134" s="152"/>
      <c r="R2134" s="152"/>
      <c r="S2134" s="152"/>
      <c r="T2134" s="152"/>
      <c r="U2134" s="152"/>
      <c r="V2134" s="156"/>
      <c r="W2134" s="152"/>
      <c r="X2134" s="153"/>
    </row>
    <row r="2135" spans="11:24" x14ac:dyDescent="0.2">
      <c r="K2135" s="152"/>
      <c r="L2135" s="152"/>
      <c r="M2135" s="152"/>
      <c r="N2135" s="152"/>
      <c r="O2135" s="152"/>
      <c r="P2135" s="152"/>
      <c r="Q2135" s="152"/>
      <c r="R2135" s="152"/>
      <c r="S2135" s="152"/>
      <c r="T2135" s="152"/>
      <c r="U2135" s="152"/>
      <c r="V2135" s="156"/>
      <c r="W2135" s="152"/>
      <c r="X2135" s="153"/>
    </row>
    <row r="2136" spans="11:24" x14ac:dyDescent="0.2">
      <c r="K2136" s="152"/>
      <c r="L2136" s="152"/>
      <c r="M2136" s="152"/>
      <c r="N2136" s="152"/>
      <c r="O2136" s="152"/>
      <c r="P2136" s="152"/>
      <c r="Q2136" s="152"/>
      <c r="R2136" s="152"/>
      <c r="S2136" s="152"/>
      <c r="T2136" s="152"/>
      <c r="U2136" s="152"/>
      <c r="V2136" s="156"/>
      <c r="W2136" s="152"/>
      <c r="X2136" s="153"/>
    </row>
    <row r="2137" spans="11:24" x14ac:dyDescent="0.2">
      <c r="K2137" s="152"/>
      <c r="L2137" s="152"/>
      <c r="M2137" s="152"/>
      <c r="N2137" s="152"/>
      <c r="O2137" s="152"/>
      <c r="P2137" s="152"/>
      <c r="Q2137" s="152"/>
      <c r="R2137" s="152"/>
      <c r="S2137" s="152"/>
      <c r="T2137" s="152"/>
      <c r="U2137" s="152"/>
      <c r="V2137" s="156"/>
      <c r="W2137" s="152"/>
      <c r="X2137" s="153"/>
    </row>
    <row r="2138" spans="11:24" x14ac:dyDescent="0.2">
      <c r="K2138" s="152"/>
      <c r="L2138" s="152"/>
      <c r="M2138" s="152"/>
      <c r="N2138" s="152"/>
      <c r="O2138" s="152"/>
      <c r="P2138" s="152"/>
      <c r="Q2138" s="152"/>
      <c r="R2138" s="152"/>
      <c r="S2138" s="152"/>
      <c r="T2138" s="152"/>
      <c r="U2138" s="152"/>
      <c r="V2138" s="156"/>
      <c r="W2138" s="152"/>
      <c r="X2138" s="153"/>
    </row>
    <row r="2139" spans="11:24" x14ac:dyDescent="0.2">
      <c r="K2139" s="152"/>
      <c r="L2139" s="152"/>
      <c r="M2139" s="152"/>
      <c r="N2139" s="152"/>
      <c r="O2139" s="152"/>
      <c r="P2139" s="152"/>
      <c r="Q2139" s="152"/>
      <c r="R2139" s="152"/>
      <c r="S2139" s="152"/>
      <c r="T2139" s="152"/>
      <c r="U2139" s="152"/>
      <c r="V2139" s="156"/>
      <c r="W2139" s="152"/>
      <c r="X2139" s="153"/>
    </row>
    <row r="2140" spans="11:24" x14ac:dyDescent="0.2">
      <c r="K2140" s="152"/>
      <c r="L2140" s="152"/>
      <c r="M2140" s="152"/>
      <c r="N2140" s="152"/>
      <c r="O2140" s="152"/>
      <c r="P2140" s="152"/>
      <c r="Q2140" s="152"/>
      <c r="R2140" s="152"/>
      <c r="S2140" s="152"/>
      <c r="T2140" s="152"/>
      <c r="U2140" s="152"/>
      <c r="V2140" s="156"/>
      <c r="W2140" s="152"/>
      <c r="X2140" s="153"/>
    </row>
    <row r="2141" spans="11:24" x14ac:dyDescent="0.2">
      <c r="K2141" s="152"/>
      <c r="L2141" s="152"/>
      <c r="M2141" s="152"/>
      <c r="N2141" s="152"/>
      <c r="O2141" s="152"/>
      <c r="P2141" s="152"/>
      <c r="Q2141" s="152"/>
      <c r="R2141" s="152"/>
      <c r="S2141" s="152"/>
      <c r="T2141" s="152"/>
      <c r="U2141" s="152"/>
      <c r="V2141" s="156"/>
      <c r="W2141" s="152"/>
      <c r="X2141" s="153"/>
    </row>
    <row r="2142" spans="11:24" x14ac:dyDescent="0.2">
      <c r="K2142" s="152"/>
      <c r="L2142" s="152"/>
      <c r="M2142" s="152"/>
      <c r="N2142" s="152"/>
      <c r="O2142" s="152"/>
      <c r="P2142" s="152"/>
      <c r="Q2142" s="152"/>
      <c r="R2142" s="152"/>
      <c r="S2142" s="152"/>
      <c r="T2142" s="152"/>
      <c r="U2142" s="152"/>
      <c r="V2142" s="156"/>
      <c r="W2142" s="152"/>
      <c r="X2142" s="153"/>
    </row>
    <row r="2143" spans="11:24" x14ac:dyDescent="0.2">
      <c r="K2143" s="152"/>
      <c r="L2143" s="152"/>
      <c r="M2143" s="152"/>
      <c r="N2143" s="152"/>
      <c r="O2143" s="152"/>
      <c r="P2143" s="152"/>
      <c r="Q2143" s="152"/>
      <c r="R2143" s="152"/>
      <c r="S2143" s="152"/>
      <c r="T2143" s="152"/>
      <c r="U2143" s="152"/>
      <c r="V2143" s="156"/>
      <c r="W2143" s="152"/>
      <c r="X2143" s="153"/>
    </row>
    <row r="2144" spans="11:24" x14ac:dyDescent="0.2">
      <c r="K2144" s="152"/>
      <c r="L2144" s="152"/>
      <c r="M2144" s="152"/>
      <c r="N2144" s="152"/>
      <c r="O2144" s="152"/>
      <c r="P2144" s="152"/>
      <c r="Q2144" s="152"/>
      <c r="R2144" s="152"/>
      <c r="S2144" s="152"/>
      <c r="T2144" s="152"/>
      <c r="U2144" s="152"/>
      <c r="V2144" s="156"/>
      <c r="W2144" s="152"/>
      <c r="X2144" s="153"/>
    </row>
    <row r="2145" spans="11:24" x14ac:dyDescent="0.2">
      <c r="K2145" s="152"/>
      <c r="L2145" s="152"/>
      <c r="M2145" s="152"/>
      <c r="N2145" s="152"/>
      <c r="O2145" s="152"/>
      <c r="P2145" s="152"/>
      <c r="Q2145" s="152"/>
      <c r="R2145" s="152"/>
      <c r="S2145" s="152"/>
      <c r="T2145" s="152"/>
      <c r="U2145" s="152"/>
      <c r="V2145" s="156"/>
      <c r="W2145" s="152"/>
      <c r="X2145" s="153"/>
    </row>
    <row r="2146" spans="11:24" x14ac:dyDescent="0.2">
      <c r="K2146" s="152"/>
      <c r="L2146" s="152"/>
      <c r="M2146" s="152"/>
      <c r="N2146" s="152"/>
      <c r="O2146" s="152"/>
      <c r="P2146" s="152"/>
      <c r="Q2146" s="152"/>
      <c r="R2146" s="152"/>
      <c r="S2146" s="152"/>
      <c r="T2146" s="152"/>
      <c r="U2146" s="152"/>
      <c r="V2146" s="156"/>
      <c r="W2146" s="152"/>
      <c r="X2146" s="153"/>
    </row>
    <row r="2147" spans="11:24" x14ac:dyDescent="0.2">
      <c r="K2147" s="152"/>
      <c r="L2147" s="152"/>
      <c r="M2147" s="152"/>
      <c r="N2147" s="152"/>
      <c r="O2147" s="152"/>
      <c r="P2147" s="152"/>
      <c r="Q2147" s="152"/>
      <c r="R2147" s="152"/>
      <c r="S2147" s="152"/>
      <c r="T2147" s="152"/>
      <c r="U2147" s="152"/>
      <c r="V2147" s="156"/>
      <c r="W2147" s="152"/>
      <c r="X2147" s="153"/>
    </row>
    <row r="2148" spans="11:24" x14ac:dyDescent="0.2">
      <c r="K2148" s="152"/>
      <c r="L2148" s="152"/>
      <c r="M2148" s="152"/>
      <c r="N2148" s="152"/>
      <c r="O2148" s="152"/>
      <c r="P2148" s="152"/>
      <c r="Q2148" s="152"/>
      <c r="R2148" s="152"/>
      <c r="S2148" s="152"/>
      <c r="T2148" s="152"/>
      <c r="U2148" s="152"/>
      <c r="V2148" s="156"/>
      <c r="W2148" s="152"/>
      <c r="X2148" s="153"/>
    </row>
    <row r="2149" spans="11:24" x14ac:dyDescent="0.2">
      <c r="K2149" s="152"/>
      <c r="L2149" s="152"/>
      <c r="M2149" s="152"/>
      <c r="N2149" s="152"/>
      <c r="O2149" s="152"/>
      <c r="P2149" s="152"/>
      <c r="Q2149" s="152"/>
      <c r="R2149" s="152"/>
      <c r="S2149" s="152"/>
      <c r="T2149" s="152"/>
      <c r="U2149" s="152"/>
      <c r="V2149" s="156"/>
      <c r="W2149" s="152"/>
      <c r="X2149" s="153"/>
    </row>
    <row r="2150" spans="11:24" x14ac:dyDescent="0.2">
      <c r="K2150" s="152"/>
      <c r="L2150" s="152"/>
      <c r="M2150" s="152"/>
      <c r="N2150" s="152"/>
      <c r="O2150" s="152"/>
      <c r="P2150" s="152"/>
      <c r="Q2150" s="152"/>
      <c r="R2150" s="152"/>
      <c r="S2150" s="152"/>
      <c r="T2150" s="152"/>
      <c r="U2150" s="152"/>
      <c r="V2150" s="156"/>
      <c r="W2150" s="152"/>
      <c r="X2150" s="153"/>
    </row>
    <row r="2151" spans="11:24" x14ac:dyDescent="0.2">
      <c r="K2151" s="152"/>
      <c r="L2151" s="152"/>
      <c r="M2151" s="152"/>
      <c r="N2151" s="152"/>
      <c r="O2151" s="152"/>
      <c r="P2151" s="152"/>
      <c r="Q2151" s="152"/>
      <c r="R2151" s="152"/>
      <c r="S2151" s="152"/>
      <c r="T2151" s="152"/>
      <c r="U2151" s="152"/>
      <c r="V2151" s="156"/>
      <c r="W2151" s="152"/>
      <c r="X2151" s="153"/>
    </row>
    <row r="2152" spans="11:24" x14ac:dyDescent="0.2">
      <c r="K2152" s="152"/>
      <c r="L2152" s="152"/>
      <c r="M2152" s="152"/>
      <c r="N2152" s="152"/>
      <c r="O2152" s="152"/>
      <c r="P2152" s="152"/>
      <c r="Q2152" s="152"/>
      <c r="R2152" s="152"/>
      <c r="S2152" s="152"/>
      <c r="T2152" s="152"/>
      <c r="U2152" s="152"/>
      <c r="V2152" s="156"/>
      <c r="W2152" s="152"/>
      <c r="X2152" s="153"/>
    </row>
    <row r="2153" spans="11:24" x14ac:dyDescent="0.2">
      <c r="K2153" s="152"/>
      <c r="L2153" s="152"/>
      <c r="M2153" s="152"/>
      <c r="N2153" s="152"/>
      <c r="O2153" s="152"/>
      <c r="P2153" s="152"/>
      <c r="Q2153" s="152"/>
      <c r="R2153" s="152"/>
      <c r="S2153" s="152"/>
      <c r="T2153" s="152"/>
      <c r="U2153" s="152"/>
      <c r="V2153" s="156"/>
      <c r="W2153" s="152"/>
      <c r="X2153" s="153"/>
    </row>
    <row r="2154" spans="11:24" x14ac:dyDescent="0.2">
      <c r="K2154" s="152"/>
      <c r="L2154" s="152"/>
      <c r="M2154" s="152"/>
      <c r="N2154" s="152"/>
      <c r="O2154" s="152"/>
      <c r="P2154" s="152"/>
      <c r="Q2154" s="152"/>
      <c r="R2154" s="152"/>
      <c r="S2154" s="152"/>
      <c r="T2154" s="152"/>
      <c r="U2154" s="152"/>
      <c r="V2154" s="156"/>
      <c r="W2154" s="152"/>
      <c r="X2154" s="153"/>
    </row>
    <row r="2155" spans="11:24" x14ac:dyDescent="0.2">
      <c r="K2155" s="152"/>
      <c r="L2155" s="152"/>
      <c r="M2155" s="152"/>
      <c r="N2155" s="152"/>
      <c r="O2155" s="152"/>
      <c r="P2155" s="152"/>
      <c r="Q2155" s="152"/>
      <c r="R2155" s="152"/>
      <c r="S2155" s="152"/>
      <c r="T2155" s="152"/>
      <c r="U2155" s="152"/>
      <c r="V2155" s="156"/>
      <c r="W2155" s="152"/>
      <c r="X2155" s="153"/>
    </row>
    <row r="2156" spans="11:24" x14ac:dyDescent="0.2">
      <c r="K2156" s="152"/>
      <c r="L2156" s="152"/>
      <c r="M2156" s="152"/>
      <c r="N2156" s="152"/>
      <c r="O2156" s="152"/>
      <c r="P2156" s="152"/>
      <c r="Q2156" s="152"/>
      <c r="R2156" s="152"/>
      <c r="S2156" s="152"/>
      <c r="T2156" s="152"/>
      <c r="U2156" s="152"/>
      <c r="V2156" s="156"/>
      <c r="W2156" s="152"/>
      <c r="X2156" s="153"/>
    </row>
    <row r="2157" spans="11:24" x14ac:dyDescent="0.2">
      <c r="K2157" s="152"/>
      <c r="L2157" s="152"/>
      <c r="M2157" s="152"/>
      <c r="N2157" s="152"/>
      <c r="O2157" s="152"/>
      <c r="P2157" s="152"/>
      <c r="Q2157" s="152"/>
      <c r="R2157" s="152"/>
      <c r="S2157" s="152"/>
      <c r="T2157" s="152"/>
      <c r="U2157" s="152"/>
      <c r="V2157" s="156"/>
      <c r="W2157" s="152"/>
      <c r="X2157" s="153"/>
    </row>
    <row r="2158" spans="11:24" x14ac:dyDescent="0.2">
      <c r="K2158" s="152"/>
      <c r="L2158" s="152"/>
      <c r="M2158" s="152"/>
      <c r="N2158" s="152"/>
      <c r="O2158" s="152"/>
      <c r="P2158" s="152"/>
      <c r="Q2158" s="152"/>
      <c r="R2158" s="152"/>
      <c r="S2158" s="152"/>
      <c r="T2158" s="152"/>
      <c r="U2158" s="152"/>
      <c r="V2158" s="156"/>
      <c r="W2158" s="152"/>
      <c r="X2158" s="153"/>
    </row>
    <row r="2159" spans="11:24" x14ac:dyDescent="0.2">
      <c r="K2159" s="152"/>
      <c r="L2159" s="152"/>
      <c r="M2159" s="152"/>
      <c r="N2159" s="152"/>
      <c r="O2159" s="152"/>
      <c r="P2159" s="152"/>
      <c r="Q2159" s="152"/>
      <c r="R2159" s="152"/>
      <c r="S2159" s="152"/>
      <c r="T2159" s="152"/>
      <c r="U2159" s="152"/>
      <c r="V2159" s="156"/>
      <c r="W2159" s="152"/>
      <c r="X2159" s="153"/>
    </row>
    <row r="2160" spans="11:24" x14ac:dyDescent="0.2">
      <c r="K2160" s="152"/>
      <c r="L2160" s="152"/>
      <c r="M2160" s="152"/>
      <c r="N2160" s="152"/>
      <c r="O2160" s="152"/>
      <c r="P2160" s="152"/>
      <c r="Q2160" s="152"/>
      <c r="R2160" s="152"/>
      <c r="S2160" s="152"/>
      <c r="T2160" s="152"/>
      <c r="U2160" s="152"/>
      <c r="V2160" s="156"/>
      <c r="W2160" s="152"/>
      <c r="X2160" s="153"/>
    </row>
    <row r="2161" spans="11:24" x14ac:dyDescent="0.2">
      <c r="K2161" s="152"/>
      <c r="L2161" s="152"/>
      <c r="M2161" s="152"/>
      <c r="N2161" s="152"/>
      <c r="O2161" s="152"/>
      <c r="P2161" s="152"/>
      <c r="Q2161" s="152"/>
      <c r="R2161" s="152"/>
      <c r="S2161" s="152"/>
      <c r="T2161" s="152"/>
      <c r="U2161" s="152"/>
      <c r="V2161" s="156"/>
      <c r="W2161" s="152"/>
      <c r="X2161" s="153"/>
    </row>
    <row r="2162" spans="11:24" x14ac:dyDescent="0.2">
      <c r="K2162" s="152"/>
      <c r="L2162" s="152"/>
      <c r="M2162" s="152"/>
      <c r="N2162" s="152"/>
      <c r="O2162" s="152"/>
      <c r="P2162" s="152"/>
      <c r="Q2162" s="152"/>
      <c r="R2162" s="152"/>
      <c r="S2162" s="152"/>
      <c r="T2162" s="152"/>
      <c r="U2162" s="152"/>
      <c r="V2162" s="156"/>
      <c r="W2162" s="152"/>
      <c r="X2162" s="153"/>
    </row>
    <row r="2163" spans="11:24" x14ac:dyDescent="0.2">
      <c r="K2163" s="152"/>
      <c r="L2163" s="152"/>
      <c r="M2163" s="152"/>
      <c r="N2163" s="152"/>
      <c r="O2163" s="152"/>
      <c r="P2163" s="152"/>
      <c r="Q2163" s="152"/>
      <c r="R2163" s="152"/>
      <c r="S2163" s="152"/>
      <c r="T2163" s="152"/>
      <c r="U2163" s="152"/>
      <c r="V2163" s="156"/>
      <c r="W2163" s="152"/>
      <c r="X2163" s="153"/>
    </row>
    <row r="2164" spans="11:24" x14ac:dyDescent="0.2">
      <c r="K2164" s="152"/>
      <c r="L2164" s="152"/>
      <c r="M2164" s="152"/>
      <c r="N2164" s="152"/>
      <c r="O2164" s="152"/>
      <c r="P2164" s="152"/>
      <c r="Q2164" s="152"/>
      <c r="R2164" s="152"/>
      <c r="S2164" s="152"/>
      <c r="T2164" s="152"/>
      <c r="U2164" s="152"/>
      <c r="V2164" s="156"/>
      <c r="W2164" s="152"/>
      <c r="X2164" s="153"/>
    </row>
    <row r="2165" spans="11:24" x14ac:dyDescent="0.2">
      <c r="K2165" s="152"/>
      <c r="L2165" s="152"/>
      <c r="M2165" s="152"/>
      <c r="N2165" s="152"/>
      <c r="O2165" s="152"/>
      <c r="P2165" s="152"/>
      <c r="Q2165" s="152"/>
      <c r="R2165" s="152"/>
      <c r="S2165" s="152"/>
      <c r="T2165" s="152"/>
      <c r="U2165" s="152"/>
      <c r="V2165" s="156"/>
      <c r="W2165" s="152"/>
      <c r="X2165" s="153"/>
    </row>
    <row r="2166" spans="11:24" x14ac:dyDescent="0.2">
      <c r="K2166" s="152"/>
      <c r="L2166" s="152"/>
      <c r="M2166" s="152"/>
      <c r="N2166" s="152"/>
      <c r="O2166" s="152"/>
      <c r="P2166" s="152"/>
      <c r="Q2166" s="152"/>
      <c r="R2166" s="152"/>
      <c r="S2166" s="152"/>
      <c r="T2166" s="152"/>
      <c r="U2166" s="152"/>
      <c r="V2166" s="156"/>
      <c r="W2166" s="152"/>
      <c r="X2166" s="153"/>
    </row>
    <row r="2167" spans="11:24" x14ac:dyDescent="0.2">
      <c r="K2167" s="152"/>
      <c r="L2167" s="152"/>
      <c r="M2167" s="152"/>
      <c r="N2167" s="152"/>
      <c r="O2167" s="152"/>
      <c r="P2167" s="152"/>
      <c r="Q2167" s="152"/>
      <c r="R2167" s="152"/>
      <c r="S2167" s="152"/>
      <c r="T2167" s="152"/>
      <c r="U2167" s="152"/>
      <c r="V2167" s="156"/>
      <c r="W2167" s="152"/>
      <c r="X2167" s="153"/>
    </row>
    <row r="2168" spans="11:24" x14ac:dyDescent="0.2">
      <c r="K2168" s="152"/>
      <c r="L2168" s="152"/>
      <c r="M2168" s="152"/>
      <c r="N2168" s="152"/>
      <c r="O2168" s="152"/>
      <c r="P2168" s="152"/>
      <c r="Q2168" s="152"/>
      <c r="R2168" s="152"/>
      <c r="S2168" s="152"/>
      <c r="T2168" s="152"/>
      <c r="U2168" s="152"/>
      <c r="V2168" s="156"/>
      <c r="W2168" s="152"/>
      <c r="X2168" s="153"/>
    </row>
    <row r="2169" spans="11:24" x14ac:dyDescent="0.2">
      <c r="K2169" s="152"/>
      <c r="L2169" s="152"/>
      <c r="M2169" s="152"/>
      <c r="N2169" s="152"/>
      <c r="O2169" s="152"/>
      <c r="P2169" s="152"/>
      <c r="Q2169" s="152"/>
      <c r="R2169" s="152"/>
      <c r="S2169" s="152"/>
      <c r="T2169" s="152"/>
      <c r="U2169" s="152"/>
      <c r="V2169" s="156"/>
      <c r="W2169" s="152"/>
      <c r="X2169" s="153"/>
    </row>
    <row r="2170" spans="11:24" x14ac:dyDescent="0.2">
      <c r="K2170" s="152"/>
      <c r="L2170" s="152"/>
      <c r="M2170" s="152"/>
      <c r="N2170" s="152"/>
      <c r="O2170" s="152"/>
      <c r="P2170" s="152"/>
      <c r="Q2170" s="152"/>
      <c r="R2170" s="152"/>
      <c r="S2170" s="152"/>
      <c r="T2170" s="152"/>
      <c r="U2170" s="152"/>
      <c r="V2170" s="156"/>
      <c r="W2170" s="152"/>
      <c r="X2170" s="153"/>
    </row>
    <row r="2171" spans="11:24" x14ac:dyDescent="0.2">
      <c r="K2171" s="152"/>
      <c r="L2171" s="152"/>
      <c r="M2171" s="152"/>
      <c r="N2171" s="152"/>
      <c r="O2171" s="152"/>
      <c r="P2171" s="152"/>
      <c r="Q2171" s="152"/>
      <c r="R2171" s="152"/>
      <c r="S2171" s="152"/>
      <c r="T2171" s="152"/>
      <c r="U2171" s="152"/>
      <c r="V2171" s="156"/>
      <c r="W2171" s="152"/>
      <c r="X2171" s="153"/>
    </row>
    <row r="2172" spans="11:24" x14ac:dyDescent="0.2">
      <c r="K2172" s="152"/>
      <c r="L2172" s="152"/>
      <c r="M2172" s="152"/>
      <c r="N2172" s="152"/>
      <c r="O2172" s="152"/>
      <c r="P2172" s="152"/>
      <c r="Q2172" s="152"/>
      <c r="R2172" s="152"/>
      <c r="S2172" s="152"/>
      <c r="T2172" s="152"/>
      <c r="U2172" s="152"/>
      <c r="V2172" s="156"/>
      <c r="W2172" s="152"/>
      <c r="X2172" s="153"/>
    </row>
    <row r="2173" spans="11:24" x14ac:dyDescent="0.2">
      <c r="K2173" s="152"/>
      <c r="L2173" s="152"/>
      <c r="M2173" s="152"/>
      <c r="N2173" s="152"/>
      <c r="O2173" s="152"/>
      <c r="P2173" s="152"/>
      <c r="Q2173" s="152"/>
      <c r="R2173" s="152"/>
      <c r="S2173" s="152"/>
      <c r="T2173" s="152"/>
      <c r="U2173" s="152"/>
      <c r="V2173" s="156"/>
      <c r="W2173" s="152"/>
      <c r="X2173" s="153"/>
    </row>
    <row r="2174" spans="11:24" x14ac:dyDescent="0.2">
      <c r="K2174" s="152"/>
      <c r="L2174" s="152"/>
      <c r="M2174" s="152"/>
      <c r="N2174" s="152"/>
      <c r="O2174" s="152"/>
      <c r="P2174" s="152"/>
      <c r="Q2174" s="152"/>
      <c r="R2174" s="152"/>
      <c r="S2174" s="152"/>
      <c r="T2174" s="152"/>
      <c r="U2174" s="152"/>
      <c r="V2174" s="156"/>
      <c r="W2174" s="152"/>
      <c r="X2174" s="153"/>
    </row>
    <row r="2175" spans="11:24" x14ac:dyDescent="0.2">
      <c r="K2175" s="152"/>
      <c r="L2175" s="152"/>
      <c r="M2175" s="152"/>
      <c r="N2175" s="152"/>
      <c r="O2175" s="152"/>
      <c r="P2175" s="152"/>
      <c r="Q2175" s="152"/>
      <c r="R2175" s="152"/>
      <c r="S2175" s="152"/>
      <c r="T2175" s="152"/>
      <c r="U2175" s="152"/>
      <c r="V2175" s="156"/>
      <c r="W2175" s="152"/>
      <c r="X2175" s="153"/>
    </row>
    <row r="2176" spans="11:24" x14ac:dyDescent="0.2">
      <c r="K2176" s="152"/>
      <c r="L2176" s="152"/>
      <c r="M2176" s="152"/>
      <c r="N2176" s="152"/>
      <c r="O2176" s="152"/>
      <c r="P2176" s="152"/>
      <c r="Q2176" s="152"/>
      <c r="R2176" s="152"/>
      <c r="S2176" s="152"/>
      <c r="T2176" s="152"/>
      <c r="U2176" s="152"/>
      <c r="V2176" s="156"/>
      <c r="W2176" s="152"/>
      <c r="X2176" s="153"/>
    </row>
    <row r="2177" spans="11:24" x14ac:dyDescent="0.2">
      <c r="K2177" s="152"/>
      <c r="L2177" s="152"/>
      <c r="M2177" s="152"/>
      <c r="N2177" s="152"/>
      <c r="O2177" s="152"/>
      <c r="P2177" s="152"/>
      <c r="Q2177" s="152"/>
      <c r="R2177" s="152"/>
      <c r="S2177" s="152"/>
      <c r="T2177" s="152"/>
      <c r="U2177" s="152"/>
      <c r="V2177" s="156"/>
      <c r="W2177" s="152"/>
      <c r="X2177" s="153"/>
    </row>
    <row r="2178" spans="11:24" x14ac:dyDescent="0.2">
      <c r="K2178" s="152"/>
      <c r="L2178" s="152"/>
      <c r="M2178" s="152"/>
      <c r="N2178" s="152"/>
      <c r="O2178" s="152"/>
      <c r="P2178" s="152"/>
      <c r="Q2178" s="152"/>
      <c r="R2178" s="152"/>
      <c r="S2178" s="152"/>
      <c r="T2178" s="152"/>
      <c r="U2178" s="152"/>
      <c r="V2178" s="156"/>
      <c r="W2178" s="152"/>
      <c r="X2178" s="153"/>
    </row>
    <row r="2179" spans="11:24" x14ac:dyDescent="0.2">
      <c r="K2179" s="152"/>
      <c r="L2179" s="152"/>
      <c r="M2179" s="152"/>
      <c r="N2179" s="152"/>
      <c r="O2179" s="152"/>
      <c r="P2179" s="152"/>
      <c r="Q2179" s="152"/>
      <c r="R2179" s="152"/>
      <c r="S2179" s="152"/>
      <c r="T2179" s="152"/>
      <c r="U2179" s="152"/>
      <c r="V2179" s="156"/>
      <c r="W2179" s="152"/>
      <c r="X2179" s="153"/>
    </row>
    <row r="2180" spans="11:24" x14ac:dyDescent="0.2">
      <c r="K2180" s="152"/>
      <c r="L2180" s="152"/>
      <c r="M2180" s="152"/>
      <c r="N2180" s="152"/>
      <c r="O2180" s="152"/>
      <c r="P2180" s="152"/>
      <c r="Q2180" s="152"/>
      <c r="R2180" s="152"/>
      <c r="S2180" s="152"/>
      <c r="T2180" s="152"/>
      <c r="U2180" s="152"/>
      <c r="V2180" s="156"/>
      <c r="W2180" s="152"/>
      <c r="X2180" s="153"/>
    </row>
    <row r="2181" spans="11:24" x14ac:dyDescent="0.2">
      <c r="K2181" s="152"/>
      <c r="L2181" s="152"/>
      <c r="M2181" s="152"/>
      <c r="N2181" s="152"/>
      <c r="O2181" s="152"/>
      <c r="P2181" s="152"/>
      <c r="Q2181" s="152"/>
      <c r="R2181" s="152"/>
      <c r="S2181" s="152"/>
      <c r="T2181" s="152"/>
      <c r="U2181" s="152"/>
      <c r="V2181" s="156"/>
      <c r="W2181" s="152"/>
      <c r="X2181" s="153"/>
    </row>
    <row r="2182" spans="11:24" x14ac:dyDescent="0.2">
      <c r="K2182" s="152"/>
      <c r="L2182" s="152"/>
      <c r="M2182" s="152"/>
      <c r="N2182" s="152"/>
      <c r="O2182" s="152"/>
      <c r="P2182" s="152"/>
      <c r="Q2182" s="152"/>
      <c r="R2182" s="152"/>
      <c r="S2182" s="152"/>
      <c r="T2182" s="152"/>
      <c r="U2182" s="152"/>
      <c r="V2182" s="156"/>
      <c r="W2182" s="152"/>
      <c r="X2182" s="153"/>
    </row>
    <row r="2183" spans="11:24" x14ac:dyDescent="0.2">
      <c r="K2183" s="152"/>
      <c r="L2183" s="152"/>
      <c r="M2183" s="152"/>
      <c r="N2183" s="152"/>
      <c r="O2183" s="152"/>
      <c r="P2183" s="152"/>
      <c r="Q2183" s="152"/>
      <c r="R2183" s="152"/>
      <c r="S2183" s="152"/>
      <c r="T2183" s="152"/>
      <c r="U2183" s="152"/>
      <c r="V2183" s="156"/>
      <c r="W2183" s="152"/>
      <c r="X2183" s="153"/>
    </row>
    <row r="2184" spans="11:24" x14ac:dyDescent="0.2">
      <c r="K2184" s="152"/>
      <c r="L2184" s="152"/>
      <c r="M2184" s="152"/>
      <c r="N2184" s="152"/>
      <c r="O2184" s="152"/>
      <c r="P2184" s="152"/>
      <c r="Q2184" s="152"/>
      <c r="R2184" s="152"/>
      <c r="S2184" s="152"/>
      <c r="T2184" s="152"/>
      <c r="U2184" s="152"/>
      <c r="V2184" s="156"/>
      <c r="W2184" s="152"/>
      <c r="X2184" s="153"/>
    </row>
    <row r="2185" spans="11:24" x14ac:dyDescent="0.2">
      <c r="K2185" s="152"/>
      <c r="L2185" s="152"/>
      <c r="M2185" s="152"/>
      <c r="N2185" s="152"/>
      <c r="O2185" s="152"/>
      <c r="P2185" s="152"/>
      <c r="Q2185" s="152"/>
      <c r="R2185" s="152"/>
      <c r="S2185" s="152"/>
      <c r="T2185" s="152"/>
      <c r="U2185" s="152"/>
      <c r="V2185" s="156"/>
      <c r="W2185" s="152"/>
      <c r="X2185" s="153"/>
    </row>
    <row r="2186" spans="11:24" x14ac:dyDescent="0.2">
      <c r="K2186" s="152"/>
      <c r="L2186" s="152"/>
      <c r="M2186" s="152"/>
      <c r="N2186" s="152"/>
      <c r="O2186" s="152"/>
      <c r="P2186" s="152"/>
      <c r="Q2186" s="152"/>
      <c r="R2186" s="152"/>
      <c r="S2186" s="152"/>
      <c r="T2186" s="152"/>
      <c r="U2186" s="152"/>
      <c r="V2186" s="156"/>
      <c r="W2186" s="152"/>
      <c r="X2186" s="153"/>
    </row>
    <row r="2187" spans="11:24" x14ac:dyDescent="0.2">
      <c r="K2187" s="152"/>
      <c r="L2187" s="152"/>
      <c r="M2187" s="152"/>
      <c r="N2187" s="152"/>
      <c r="O2187" s="152"/>
      <c r="P2187" s="152"/>
      <c r="Q2187" s="152"/>
      <c r="R2187" s="152"/>
      <c r="S2187" s="152"/>
      <c r="T2187" s="152"/>
      <c r="U2187" s="152"/>
      <c r="V2187" s="156"/>
      <c r="W2187" s="152"/>
      <c r="X2187" s="153"/>
    </row>
    <row r="2188" spans="11:24" x14ac:dyDescent="0.2">
      <c r="K2188" s="152"/>
      <c r="L2188" s="152"/>
      <c r="M2188" s="152"/>
      <c r="N2188" s="152"/>
      <c r="O2188" s="152"/>
      <c r="P2188" s="152"/>
      <c r="Q2188" s="152"/>
      <c r="R2188" s="152"/>
      <c r="S2188" s="152"/>
      <c r="T2188" s="152"/>
      <c r="U2188" s="152"/>
      <c r="V2188" s="156"/>
      <c r="W2188" s="152"/>
      <c r="X2188" s="153"/>
    </row>
    <row r="2189" spans="11:24" x14ac:dyDescent="0.2">
      <c r="K2189" s="152"/>
      <c r="L2189" s="152"/>
      <c r="M2189" s="152"/>
      <c r="N2189" s="152"/>
      <c r="O2189" s="152"/>
      <c r="P2189" s="152"/>
      <c r="Q2189" s="152"/>
      <c r="R2189" s="152"/>
      <c r="S2189" s="152"/>
      <c r="T2189" s="152"/>
      <c r="U2189" s="152"/>
      <c r="V2189" s="156"/>
      <c r="W2189" s="152"/>
      <c r="X2189" s="153"/>
    </row>
    <row r="2190" spans="11:24" x14ac:dyDescent="0.2">
      <c r="K2190" s="152"/>
      <c r="L2190" s="152"/>
      <c r="M2190" s="152"/>
      <c r="N2190" s="152"/>
      <c r="O2190" s="152"/>
      <c r="P2190" s="152"/>
      <c r="Q2190" s="152"/>
      <c r="R2190" s="152"/>
      <c r="S2190" s="152"/>
      <c r="T2190" s="152"/>
      <c r="U2190" s="152"/>
      <c r="V2190" s="156"/>
      <c r="W2190" s="152"/>
      <c r="X2190" s="153"/>
    </row>
    <row r="2191" spans="11:24" x14ac:dyDescent="0.2">
      <c r="K2191" s="152"/>
      <c r="L2191" s="152"/>
      <c r="M2191" s="152"/>
      <c r="N2191" s="152"/>
      <c r="O2191" s="152"/>
      <c r="P2191" s="152"/>
      <c r="Q2191" s="152"/>
      <c r="R2191" s="152"/>
      <c r="S2191" s="152"/>
      <c r="T2191" s="152"/>
      <c r="U2191" s="152"/>
      <c r="V2191" s="156"/>
      <c r="W2191" s="152"/>
      <c r="X2191" s="153"/>
    </row>
    <row r="2192" spans="11:24" x14ac:dyDescent="0.2">
      <c r="K2192" s="152"/>
      <c r="L2192" s="152"/>
      <c r="M2192" s="152"/>
      <c r="N2192" s="152"/>
      <c r="O2192" s="152"/>
      <c r="P2192" s="152"/>
      <c r="Q2192" s="152"/>
      <c r="R2192" s="152"/>
      <c r="S2192" s="152"/>
      <c r="T2192" s="152"/>
      <c r="U2192" s="152"/>
      <c r="V2192" s="156"/>
      <c r="W2192" s="152"/>
      <c r="X2192" s="153"/>
    </row>
    <row r="2193" spans="11:24" x14ac:dyDescent="0.2">
      <c r="K2193" s="152"/>
      <c r="L2193" s="152"/>
      <c r="M2193" s="152"/>
      <c r="N2193" s="152"/>
      <c r="O2193" s="152"/>
      <c r="P2193" s="152"/>
      <c r="Q2193" s="152"/>
      <c r="R2193" s="152"/>
      <c r="S2193" s="152"/>
      <c r="T2193" s="152"/>
      <c r="U2193" s="152"/>
      <c r="V2193" s="156"/>
      <c r="W2193" s="152"/>
      <c r="X2193" s="153"/>
    </row>
    <row r="2194" spans="11:24" x14ac:dyDescent="0.2">
      <c r="K2194" s="152"/>
      <c r="L2194" s="152"/>
      <c r="M2194" s="152"/>
      <c r="N2194" s="152"/>
      <c r="O2194" s="152"/>
      <c r="P2194" s="152"/>
      <c r="Q2194" s="152"/>
      <c r="R2194" s="152"/>
      <c r="S2194" s="152"/>
      <c r="T2194" s="152"/>
      <c r="U2194" s="152"/>
      <c r="V2194" s="156"/>
      <c r="W2194" s="152"/>
      <c r="X2194" s="153"/>
    </row>
    <row r="2195" spans="11:24" x14ac:dyDescent="0.2">
      <c r="K2195" s="152"/>
      <c r="L2195" s="152"/>
      <c r="M2195" s="152"/>
      <c r="N2195" s="152"/>
      <c r="O2195" s="152"/>
      <c r="P2195" s="152"/>
      <c r="Q2195" s="152"/>
      <c r="R2195" s="152"/>
      <c r="S2195" s="152"/>
      <c r="T2195" s="152"/>
      <c r="U2195" s="152"/>
      <c r="V2195" s="156"/>
      <c r="W2195" s="152"/>
      <c r="X2195" s="153"/>
    </row>
    <row r="2196" spans="11:24" x14ac:dyDescent="0.2">
      <c r="K2196" s="152"/>
      <c r="L2196" s="152"/>
      <c r="M2196" s="152"/>
      <c r="N2196" s="152"/>
      <c r="O2196" s="152"/>
      <c r="P2196" s="152"/>
      <c r="Q2196" s="152"/>
      <c r="R2196" s="152"/>
      <c r="S2196" s="152"/>
      <c r="T2196" s="152"/>
      <c r="U2196" s="152"/>
      <c r="V2196" s="156"/>
      <c r="W2196" s="152"/>
      <c r="X2196" s="153"/>
    </row>
    <row r="2197" spans="11:24" x14ac:dyDescent="0.2">
      <c r="K2197" s="152"/>
      <c r="L2197" s="152"/>
      <c r="M2197" s="152"/>
      <c r="N2197" s="152"/>
      <c r="O2197" s="152"/>
      <c r="P2197" s="152"/>
      <c r="Q2197" s="152"/>
      <c r="R2197" s="152"/>
      <c r="S2197" s="152"/>
      <c r="T2197" s="152"/>
      <c r="U2197" s="152"/>
      <c r="V2197" s="156"/>
      <c r="W2197" s="152"/>
      <c r="X2197" s="153"/>
    </row>
    <row r="2198" spans="11:24" x14ac:dyDescent="0.2">
      <c r="K2198" s="152"/>
      <c r="L2198" s="152"/>
      <c r="M2198" s="152"/>
      <c r="N2198" s="152"/>
      <c r="O2198" s="152"/>
      <c r="P2198" s="152"/>
      <c r="Q2198" s="152"/>
      <c r="R2198" s="152"/>
      <c r="S2198" s="152"/>
      <c r="T2198" s="152"/>
      <c r="U2198" s="152"/>
      <c r="V2198" s="156"/>
      <c r="W2198" s="152"/>
      <c r="X2198" s="153"/>
    </row>
    <row r="2199" spans="11:24" x14ac:dyDescent="0.2">
      <c r="K2199" s="152"/>
      <c r="L2199" s="152"/>
      <c r="M2199" s="152"/>
      <c r="N2199" s="152"/>
      <c r="O2199" s="152"/>
      <c r="P2199" s="152"/>
      <c r="Q2199" s="152"/>
      <c r="R2199" s="152"/>
      <c r="S2199" s="152"/>
      <c r="T2199" s="152"/>
      <c r="U2199" s="152"/>
      <c r="V2199" s="156"/>
      <c r="W2199" s="152"/>
      <c r="X2199" s="153"/>
    </row>
    <row r="2200" spans="11:24" x14ac:dyDescent="0.2">
      <c r="K2200" s="152"/>
      <c r="L2200" s="152"/>
      <c r="M2200" s="152"/>
      <c r="N2200" s="152"/>
      <c r="O2200" s="152"/>
      <c r="P2200" s="152"/>
      <c r="Q2200" s="152"/>
      <c r="R2200" s="152"/>
      <c r="S2200" s="152"/>
      <c r="T2200" s="152"/>
      <c r="U2200" s="152"/>
      <c r="V2200" s="156"/>
      <c r="W2200" s="152"/>
      <c r="X2200" s="153"/>
    </row>
    <row r="2201" spans="11:24" x14ac:dyDescent="0.2">
      <c r="K2201" s="152"/>
      <c r="L2201" s="152"/>
      <c r="M2201" s="152"/>
      <c r="N2201" s="152"/>
      <c r="O2201" s="152"/>
      <c r="P2201" s="152"/>
      <c r="Q2201" s="152"/>
      <c r="R2201" s="152"/>
      <c r="S2201" s="152"/>
      <c r="T2201" s="152"/>
      <c r="U2201" s="152"/>
      <c r="V2201" s="156"/>
      <c r="W2201" s="152"/>
      <c r="X2201" s="153"/>
    </row>
    <row r="2202" spans="11:24" x14ac:dyDescent="0.2">
      <c r="K2202" s="152"/>
      <c r="L2202" s="152"/>
      <c r="M2202" s="152"/>
      <c r="N2202" s="152"/>
      <c r="O2202" s="152"/>
      <c r="P2202" s="152"/>
      <c r="Q2202" s="152"/>
      <c r="R2202" s="152"/>
      <c r="S2202" s="152"/>
      <c r="T2202" s="152"/>
      <c r="U2202" s="152"/>
      <c r="V2202" s="156"/>
      <c r="W2202" s="152"/>
      <c r="X2202" s="153"/>
    </row>
    <row r="2203" spans="11:24" x14ac:dyDescent="0.2">
      <c r="K2203" s="152"/>
      <c r="L2203" s="152"/>
      <c r="M2203" s="152"/>
      <c r="N2203" s="152"/>
      <c r="O2203" s="152"/>
      <c r="P2203" s="152"/>
      <c r="Q2203" s="152"/>
      <c r="R2203" s="152"/>
      <c r="S2203" s="152"/>
      <c r="T2203" s="152"/>
      <c r="U2203" s="152"/>
      <c r="V2203" s="156"/>
      <c r="W2203" s="152"/>
      <c r="X2203" s="153"/>
    </row>
    <row r="2204" spans="11:24" x14ac:dyDescent="0.2">
      <c r="K2204" s="152"/>
      <c r="L2204" s="152"/>
      <c r="M2204" s="152"/>
      <c r="N2204" s="152"/>
      <c r="O2204" s="152"/>
      <c r="P2204" s="152"/>
      <c r="Q2204" s="152"/>
      <c r="R2204" s="152"/>
      <c r="S2204" s="152"/>
      <c r="T2204" s="152"/>
      <c r="U2204" s="152"/>
      <c r="V2204" s="156"/>
      <c r="W2204" s="152"/>
      <c r="X2204" s="153"/>
    </row>
    <row r="2205" spans="11:24" x14ac:dyDescent="0.2">
      <c r="K2205" s="152"/>
      <c r="L2205" s="152"/>
      <c r="M2205" s="152"/>
      <c r="N2205" s="152"/>
      <c r="O2205" s="152"/>
      <c r="P2205" s="152"/>
      <c r="Q2205" s="152"/>
      <c r="R2205" s="152"/>
      <c r="S2205" s="152"/>
      <c r="T2205" s="152"/>
      <c r="U2205" s="152"/>
      <c r="V2205" s="156"/>
      <c r="W2205" s="152"/>
      <c r="X2205" s="153"/>
    </row>
    <row r="2206" spans="11:24" x14ac:dyDescent="0.2">
      <c r="K2206" s="152"/>
      <c r="L2206" s="152"/>
      <c r="M2206" s="152"/>
      <c r="N2206" s="152"/>
      <c r="O2206" s="152"/>
      <c r="P2206" s="152"/>
      <c r="Q2206" s="152"/>
      <c r="R2206" s="152"/>
      <c r="S2206" s="152"/>
      <c r="T2206" s="152"/>
      <c r="U2206" s="152"/>
      <c r="V2206" s="156"/>
      <c r="W2206" s="152"/>
      <c r="X2206" s="153"/>
    </row>
    <row r="2207" spans="11:24" x14ac:dyDescent="0.2">
      <c r="K2207" s="152"/>
      <c r="L2207" s="152"/>
      <c r="M2207" s="152"/>
      <c r="N2207" s="152"/>
      <c r="O2207" s="152"/>
      <c r="P2207" s="152"/>
      <c r="Q2207" s="152"/>
      <c r="R2207" s="152"/>
      <c r="S2207" s="152"/>
      <c r="T2207" s="152"/>
      <c r="U2207" s="152"/>
      <c r="V2207" s="156"/>
      <c r="W2207" s="152"/>
      <c r="X2207" s="153"/>
    </row>
    <row r="2208" spans="11:24" x14ac:dyDescent="0.2">
      <c r="K2208" s="152"/>
      <c r="L2208" s="152"/>
      <c r="M2208" s="152"/>
      <c r="N2208" s="152"/>
      <c r="O2208" s="152"/>
      <c r="P2208" s="152"/>
      <c r="Q2208" s="152"/>
      <c r="R2208" s="152"/>
      <c r="S2208" s="152"/>
      <c r="T2208" s="152"/>
      <c r="U2208" s="152"/>
      <c r="V2208" s="156"/>
      <c r="W2208" s="152"/>
      <c r="X2208" s="153"/>
    </row>
    <row r="2209" spans="11:24" x14ac:dyDescent="0.2">
      <c r="K2209" s="152"/>
      <c r="L2209" s="152"/>
      <c r="M2209" s="152"/>
      <c r="N2209" s="152"/>
      <c r="O2209" s="152"/>
      <c r="P2209" s="152"/>
      <c r="Q2209" s="152"/>
      <c r="R2209" s="152"/>
      <c r="S2209" s="152"/>
      <c r="T2209" s="152"/>
      <c r="U2209" s="152"/>
      <c r="V2209" s="156"/>
      <c r="W2209" s="152"/>
      <c r="X2209" s="153"/>
    </row>
    <row r="2210" spans="11:24" x14ac:dyDescent="0.2">
      <c r="K2210" s="152"/>
      <c r="L2210" s="152"/>
      <c r="M2210" s="152"/>
      <c r="N2210" s="152"/>
      <c r="O2210" s="152"/>
      <c r="P2210" s="152"/>
      <c r="Q2210" s="152"/>
      <c r="R2210" s="152"/>
      <c r="S2210" s="152"/>
      <c r="T2210" s="152"/>
      <c r="U2210" s="152"/>
      <c r="V2210" s="156"/>
      <c r="W2210" s="152"/>
      <c r="X2210" s="153"/>
    </row>
    <row r="2211" spans="11:24" x14ac:dyDescent="0.2">
      <c r="K2211" s="152"/>
      <c r="L2211" s="152"/>
      <c r="M2211" s="152"/>
      <c r="N2211" s="152"/>
      <c r="O2211" s="152"/>
      <c r="P2211" s="152"/>
      <c r="Q2211" s="152"/>
      <c r="R2211" s="152"/>
      <c r="S2211" s="152"/>
      <c r="T2211" s="152"/>
      <c r="U2211" s="152"/>
      <c r="V2211" s="156"/>
      <c r="W2211" s="152"/>
      <c r="X2211" s="153"/>
    </row>
    <row r="2212" spans="11:24" x14ac:dyDescent="0.2">
      <c r="K2212" s="152"/>
      <c r="L2212" s="152"/>
      <c r="M2212" s="152"/>
      <c r="N2212" s="152"/>
      <c r="O2212" s="152"/>
      <c r="P2212" s="152"/>
      <c r="Q2212" s="152"/>
      <c r="R2212" s="152"/>
      <c r="S2212" s="152"/>
      <c r="T2212" s="152"/>
      <c r="U2212" s="152"/>
      <c r="V2212" s="156"/>
      <c r="W2212" s="152"/>
      <c r="X2212" s="153"/>
    </row>
    <row r="2213" spans="11:24" x14ac:dyDescent="0.2">
      <c r="K2213" s="152"/>
      <c r="L2213" s="152"/>
      <c r="M2213" s="152"/>
      <c r="N2213" s="152"/>
      <c r="O2213" s="152"/>
      <c r="P2213" s="152"/>
      <c r="Q2213" s="152"/>
      <c r="R2213" s="152"/>
      <c r="S2213" s="152"/>
      <c r="T2213" s="152"/>
      <c r="U2213" s="152"/>
      <c r="V2213" s="156"/>
      <c r="W2213" s="152"/>
      <c r="X2213" s="153"/>
    </row>
    <row r="2214" spans="11:24" x14ac:dyDescent="0.2">
      <c r="K2214" s="152"/>
      <c r="L2214" s="152"/>
      <c r="M2214" s="152"/>
      <c r="N2214" s="152"/>
      <c r="O2214" s="152"/>
      <c r="P2214" s="152"/>
      <c r="Q2214" s="152"/>
      <c r="R2214" s="152"/>
      <c r="S2214" s="152"/>
      <c r="T2214" s="152"/>
      <c r="U2214" s="152"/>
      <c r="V2214" s="156"/>
      <c r="W2214" s="152"/>
      <c r="X2214" s="153"/>
    </row>
    <row r="2215" spans="11:24" x14ac:dyDescent="0.2">
      <c r="K2215" s="152"/>
      <c r="L2215" s="152"/>
      <c r="M2215" s="152"/>
      <c r="N2215" s="152"/>
      <c r="O2215" s="152"/>
      <c r="P2215" s="152"/>
      <c r="Q2215" s="152"/>
      <c r="R2215" s="152"/>
      <c r="S2215" s="152"/>
      <c r="T2215" s="152"/>
      <c r="U2215" s="152"/>
      <c r="V2215" s="156"/>
      <c r="W2215" s="152"/>
      <c r="X2215" s="153"/>
    </row>
    <row r="2216" spans="11:24" x14ac:dyDescent="0.2">
      <c r="K2216" s="152"/>
      <c r="L2216" s="152"/>
      <c r="M2216" s="152"/>
      <c r="N2216" s="152"/>
      <c r="O2216" s="152"/>
      <c r="P2216" s="152"/>
      <c r="Q2216" s="152"/>
      <c r="R2216" s="152"/>
      <c r="S2216" s="152"/>
      <c r="T2216" s="152"/>
      <c r="U2216" s="152"/>
      <c r="V2216" s="156"/>
      <c r="W2216" s="152"/>
      <c r="X2216" s="153"/>
    </row>
    <row r="2217" spans="11:24" x14ac:dyDescent="0.2">
      <c r="K2217" s="152"/>
      <c r="L2217" s="152"/>
      <c r="M2217" s="152"/>
      <c r="N2217" s="152"/>
      <c r="O2217" s="152"/>
      <c r="P2217" s="152"/>
      <c r="Q2217" s="152"/>
      <c r="R2217" s="152"/>
      <c r="S2217" s="152"/>
      <c r="T2217" s="152"/>
      <c r="U2217" s="152"/>
      <c r="V2217" s="156"/>
      <c r="W2217" s="152"/>
      <c r="X2217" s="153"/>
    </row>
    <row r="2218" spans="11:24" x14ac:dyDescent="0.2">
      <c r="K2218" s="152"/>
      <c r="L2218" s="152"/>
      <c r="M2218" s="152"/>
      <c r="N2218" s="152"/>
      <c r="O2218" s="152"/>
      <c r="P2218" s="152"/>
      <c r="Q2218" s="152"/>
      <c r="R2218" s="152"/>
      <c r="S2218" s="152"/>
      <c r="T2218" s="152"/>
      <c r="U2218" s="152"/>
      <c r="V2218" s="156"/>
      <c r="W2218" s="152"/>
      <c r="X2218" s="153"/>
    </row>
    <row r="2219" spans="11:24" x14ac:dyDescent="0.2">
      <c r="K2219" s="152"/>
      <c r="L2219" s="152"/>
      <c r="M2219" s="152"/>
      <c r="N2219" s="152"/>
      <c r="O2219" s="152"/>
      <c r="P2219" s="152"/>
      <c r="Q2219" s="152"/>
      <c r="R2219" s="152"/>
      <c r="S2219" s="152"/>
      <c r="T2219" s="152"/>
      <c r="U2219" s="152"/>
      <c r="V2219" s="156"/>
      <c r="W2219" s="152"/>
      <c r="X2219" s="153"/>
    </row>
    <row r="2220" spans="11:24" x14ac:dyDescent="0.2">
      <c r="K2220" s="152"/>
      <c r="L2220" s="152"/>
      <c r="M2220" s="152"/>
      <c r="N2220" s="152"/>
      <c r="O2220" s="152"/>
      <c r="P2220" s="152"/>
      <c r="Q2220" s="152"/>
      <c r="R2220" s="152"/>
      <c r="S2220" s="152"/>
      <c r="T2220" s="152"/>
      <c r="U2220" s="152"/>
      <c r="V2220" s="156"/>
      <c r="W2220" s="152"/>
      <c r="X2220" s="153"/>
    </row>
    <row r="2221" spans="11:24" x14ac:dyDescent="0.2">
      <c r="K2221" s="152"/>
      <c r="L2221" s="152"/>
      <c r="M2221" s="152"/>
      <c r="N2221" s="152"/>
      <c r="O2221" s="152"/>
      <c r="P2221" s="152"/>
      <c r="Q2221" s="152"/>
      <c r="R2221" s="152"/>
      <c r="S2221" s="152"/>
      <c r="T2221" s="152"/>
      <c r="U2221" s="152"/>
      <c r="V2221" s="156"/>
      <c r="W2221" s="152"/>
      <c r="X2221" s="153"/>
    </row>
    <row r="2222" spans="11:24" x14ac:dyDescent="0.2">
      <c r="K2222" s="152"/>
      <c r="L2222" s="152"/>
      <c r="M2222" s="152"/>
      <c r="N2222" s="152"/>
      <c r="O2222" s="152"/>
      <c r="P2222" s="152"/>
      <c r="Q2222" s="152"/>
      <c r="R2222" s="152"/>
      <c r="S2222" s="152"/>
      <c r="T2222" s="152"/>
      <c r="U2222" s="152"/>
      <c r="V2222" s="156"/>
      <c r="W2222" s="152"/>
      <c r="X2222" s="153"/>
    </row>
    <row r="2223" spans="11:24" x14ac:dyDescent="0.2">
      <c r="K2223" s="152"/>
      <c r="L2223" s="152"/>
      <c r="M2223" s="152"/>
      <c r="N2223" s="152"/>
      <c r="O2223" s="152"/>
      <c r="P2223" s="152"/>
      <c r="Q2223" s="152"/>
      <c r="R2223" s="152"/>
      <c r="S2223" s="152"/>
      <c r="T2223" s="152"/>
      <c r="U2223" s="152"/>
      <c r="V2223" s="156"/>
      <c r="W2223" s="152"/>
      <c r="X2223" s="153"/>
    </row>
    <row r="2224" spans="11:24" x14ac:dyDescent="0.2">
      <c r="K2224" s="152"/>
      <c r="L2224" s="152"/>
      <c r="M2224" s="152"/>
      <c r="N2224" s="152"/>
      <c r="O2224" s="152"/>
      <c r="P2224" s="152"/>
      <c r="Q2224" s="152"/>
      <c r="R2224" s="152"/>
      <c r="S2224" s="152"/>
      <c r="T2224" s="152"/>
      <c r="U2224" s="152"/>
      <c r="V2224" s="156"/>
      <c r="W2224" s="152"/>
      <c r="X2224" s="153"/>
    </row>
    <row r="2225" spans="11:24" x14ac:dyDescent="0.2">
      <c r="K2225" s="152"/>
      <c r="L2225" s="152"/>
      <c r="M2225" s="152"/>
      <c r="N2225" s="152"/>
      <c r="O2225" s="152"/>
      <c r="P2225" s="152"/>
      <c r="Q2225" s="152"/>
      <c r="R2225" s="152"/>
      <c r="S2225" s="152"/>
      <c r="T2225" s="152"/>
      <c r="U2225" s="152"/>
      <c r="V2225" s="156"/>
      <c r="W2225" s="152"/>
      <c r="X2225" s="153"/>
    </row>
    <row r="2226" spans="11:24" x14ac:dyDescent="0.2">
      <c r="K2226" s="152"/>
      <c r="L2226" s="152"/>
      <c r="M2226" s="152"/>
      <c r="N2226" s="152"/>
      <c r="O2226" s="152"/>
      <c r="P2226" s="152"/>
      <c r="Q2226" s="152"/>
      <c r="R2226" s="152"/>
      <c r="S2226" s="152"/>
      <c r="T2226" s="152"/>
      <c r="U2226" s="152"/>
      <c r="V2226" s="156"/>
      <c r="W2226" s="152"/>
      <c r="X2226" s="153"/>
    </row>
    <row r="2227" spans="11:24" x14ac:dyDescent="0.2">
      <c r="K2227" s="152"/>
      <c r="L2227" s="152"/>
      <c r="M2227" s="152"/>
      <c r="N2227" s="152"/>
      <c r="O2227" s="152"/>
      <c r="P2227" s="152"/>
      <c r="Q2227" s="152"/>
      <c r="R2227" s="152"/>
      <c r="S2227" s="152"/>
      <c r="T2227" s="152"/>
      <c r="U2227" s="152"/>
      <c r="V2227" s="156"/>
      <c r="W2227" s="152"/>
      <c r="X2227" s="153"/>
    </row>
    <row r="2228" spans="11:24" x14ac:dyDescent="0.2">
      <c r="K2228" s="152"/>
      <c r="L2228" s="152"/>
      <c r="M2228" s="152"/>
      <c r="N2228" s="152"/>
      <c r="O2228" s="152"/>
      <c r="P2228" s="152"/>
      <c r="Q2228" s="152"/>
      <c r="R2228" s="152"/>
      <c r="S2228" s="152"/>
      <c r="T2228" s="152"/>
      <c r="U2228" s="152"/>
      <c r="V2228" s="156"/>
      <c r="W2228" s="152"/>
      <c r="X2228" s="153"/>
    </row>
    <row r="2229" spans="11:24" x14ac:dyDescent="0.2">
      <c r="K2229" s="152"/>
      <c r="L2229" s="152"/>
      <c r="M2229" s="152"/>
      <c r="N2229" s="152"/>
      <c r="O2229" s="152"/>
      <c r="P2229" s="152"/>
      <c r="Q2229" s="152"/>
      <c r="R2229" s="152"/>
      <c r="S2229" s="152"/>
      <c r="T2229" s="152"/>
      <c r="U2229" s="152"/>
      <c r="V2229" s="156"/>
      <c r="W2229" s="152"/>
      <c r="X2229" s="153"/>
    </row>
    <row r="2230" spans="11:24" x14ac:dyDescent="0.2">
      <c r="K2230" s="152"/>
      <c r="L2230" s="152"/>
      <c r="M2230" s="152"/>
      <c r="N2230" s="152"/>
      <c r="O2230" s="152"/>
      <c r="P2230" s="152"/>
      <c r="Q2230" s="152"/>
      <c r="R2230" s="152"/>
      <c r="S2230" s="152"/>
      <c r="T2230" s="152"/>
      <c r="U2230" s="152"/>
      <c r="V2230" s="156"/>
      <c r="W2230" s="152"/>
      <c r="X2230" s="153"/>
    </row>
    <row r="2231" spans="11:24" x14ac:dyDescent="0.2">
      <c r="K2231" s="152"/>
      <c r="L2231" s="152"/>
      <c r="M2231" s="152"/>
      <c r="N2231" s="152"/>
      <c r="O2231" s="152"/>
      <c r="P2231" s="152"/>
      <c r="Q2231" s="152"/>
      <c r="R2231" s="152"/>
      <c r="S2231" s="152"/>
      <c r="T2231" s="152"/>
      <c r="U2231" s="152"/>
      <c r="V2231" s="156"/>
      <c r="W2231" s="152"/>
      <c r="X2231" s="153"/>
    </row>
    <row r="2232" spans="11:24" x14ac:dyDescent="0.2">
      <c r="K2232" s="152"/>
      <c r="L2232" s="152"/>
      <c r="M2232" s="152"/>
      <c r="N2232" s="152"/>
      <c r="O2232" s="152"/>
      <c r="P2232" s="152"/>
      <c r="Q2232" s="152"/>
      <c r="R2232" s="152"/>
      <c r="S2232" s="152"/>
      <c r="T2232" s="152"/>
      <c r="U2232" s="152"/>
      <c r="V2232" s="156"/>
      <c r="W2232" s="152"/>
      <c r="X2232" s="153"/>
    </row>
    <row r="2233" spans="11:24" x14ac:dyDescent="0.2">
      <c r="K2233" s="152"/>
      <c r="L2233" s="152"/>
      <c r="M2233" s="152"/>
      <c r="N2233" s="152"/>
      <c r="O2233" s="152"/>
      <c r="P2233" s="152"/>
      <c r="Q2233" s="152"/>
      <c r="R2233" s="152"/>
      <c r="S2233" s="152"/>
      <c r="T2233" s="152"/>
      <c r="U2233" s="152"/>
      <c r="V2233" s="156"/>
      <c r="W2233" s="152"/>
      <c r="X2233" s="153"/>
    </row>
    <row r="2234" spans="11:24" x14ac:dyDescent="0.2">
      <c r="K2234" s="152"/>
      <c r="L2234" s="152"/>
      <c r="M2234" s="152"/>
      <c r="N2234" s="152"/>
      <c r="O2234" s="152"/>
      <c r="P2234" s="152"/>
      <c r="Q2234" s="152"/>
      <c r="R2234" s="152"/>
      <c r="S2234" s="152"/>
      <c r="T2234" s="152"/>
      <c r="U2234" s="152"/>
      <c r="V2234" s="156"/>
      <c r="W2234" s="152"/>
      <c r="X2234" s="153"/>
    </row>
    <row r="2235" spans="11:24" x14ac:dyDescent="0.2">
      <c r="K2235" s="152"/>
      <c r="L2235" s="152"/>
      <c r="M2235" s="152"/>
      <c r="N2235" s="152"/>
      <c r="O2235" s="152"/>
      <c r="P2235" s="152"/>
      <c r="Q2235" s="152"/>
      <c r="R2235" s="152"/>
      <c r="S2235" s="152"/>
      <c r="T2235" s="152"/>
      <c r="U2235" s="152"/>
      <c r="V2235" s="156"/>
      <c r="W2235" s="152"/>
      <c r="X2235" s="153"/>
    </row>
    <row r="2236" spans="11:24" x14ac:dyDescent="0.2">
      <c r="K2236" s="152"/>
      <c r="L2236" s="152"/>
      <c r="M2236" s="152"/>
      <c r="N2236" s="152"/>
      <c r="O2236" s="152"/>
      <c r="P2236" s="152"/>
      <c r="Q2236" s="152"/>
      <c r="R2236" s="152"/>
      <c r="S2236" s="152"/>
      <c r="T2236" s="152"/>
      <c r="U2236" s="152"/>
      <c r="V2236" s="156"/>
      <c r="W2236" s="152"/>
      <c r="X2236" s="153"/>
    </row>
    <row r="2237" spans="11:24" x14ac:dyDescent="0.2">
      <c r="K2237" s="152"/>
      <c r="L2237" s="152"/>
      <c r="M2237" s="152"/>
      <c r="N2237" s="152"/>
      <c r="O2237" s="152"/>
      <c r="P2237" s="152"/>
      <c r="Q2237" s="152"/>
      <c r="R2237" s="152"/>
      <c r="S2237" s="152"/>
      <c r="T2237" s="152"/>
      <c r="U2237" s="152"/>
      <c r="V2237" s="156"/>
      <c r="W2237" s="152"/>
      <c r="X2237" s="153"/>
    </row>
    <row r="2238" spans="11:24" x14ac:dyDescent="0.2">
      <c r="K2238" s="152"/>
      <c r="L2238" s="152"/>
      <c r="M2238" s="152"/>
      <c r="N2238" s="152"/>
      <c r="O2238" s="152"/>
      <c r="P2238" s="152"/>
      <c r="Q2238" s="152"/>
      <c r="R2238" s="152"/>
      <c r="S2238" s="152"/>
      <c r="T2238" s="152"/>
      <c r="U2238" s="152"/>
      <c r="V2238" s="156"/>
      <c r="W2238" s="152"/>
      <c r="X2238" s="153"/>
    </row>
    <row r="2239" spans="11:24" x14ac:dyDescent="0.2">
      <c r="K2239" s="152"/>
      <c r="L2239" s="152"/>
      <c r="M2239" s="152"/>
      <c r="N2239" s="152"/>
      <c r="O2239" s="152"/>
      <c r="P2239" s="152"/>
      <c r="Q2239" s="152"/>
      <c r="R2239" s="152"/>
      <c r="S2239" s="152"/>
      <c r="T2239" s="152"/>
      <c r="U2239" s="152"/>
      <c r="V2239" s="156"/>
      <c r="W2239" s="152"/>
      <c r="X2239" s="153"/>
    </row>
    <row r="2240" spans="11:24" x14ac:dyDescent="0.2">
      <c r="K2240" s="152"/>
      <c r="L2240" s="152"/>
      <c r="M2240" s="152"/>
      <c r="N2240" s="152"/>
      <c r="O2240" s="152"/>
      <c r="P2240" s="152"/>
      <c r="Q2240" s="152"/>
      <c r="R2240" s="152"/>
      <c r="S2240" s="152"/>
      <c r="T2240" s="152"/>
      <c r="U2240" s="152"/>
      <c r="V2240" s="156"/>
      <c r="W2240" s="152"/>
      <c r="X2240" s="153"/>
    </row>
    <row r="2241" spans="11:24" x14ac:dyDescent="0.2">
      <c r="K2241" s="152"/>
      <c r="L2241" s="152"/>
      <c r="M2241" s="152"/>
      <c r="N2241" s="152"/>
      <c r="O2241" s="152"/>
      <c r="P2241" s="152"/>
      <c r="Q2241" s="152"/>
      <c r="R2241" s="152"/>
      <c r="S2241" s="152"/>
      <c r="T2241" s="152"/>
      <c r="U2241" s="152"/>
      <c r="V2241" s="156"/>
      <c r="W2241" s="152"/>
      <c r="X2241" s="153"/>
    </row>
    <row r="2242" spans="11:24" x14ac:dyDescent="0.2">
      <c r="K2242" s="152"/>
      <c r="L2242" s="152"/>
      <c r="M2242" s="152"/>
      <c r="N2242" s="152"/>
      <c r="O2242" s="152"/>
      <c r="P2242" s="152"/>
      <c r="Q2242" s="152"/>
      <c r="R2242" s="152"/>
      <c r="S2242" s="152"/>
      <c r="T2242" s="152"/>
      <c r="U2242" s="152"/>
      <c r="V2242" s="156"/>
      <c r="W2242" s="152"/>
      <c r="X2242" s="153"/>
    </row>
    <row r="2243" spans="11:24" x14ac:dyDescent="0.2">
      <c r="K2243" s="152"/>
      <c r="L2243" s="152"/>
      <c r="M2243" s="152"/>
      <c r="N2243" s="152"/>
      <c r="O2243" s="152"/>
      <c r="P2243" s="152"/>
      <c r="Q2243" s="152"/>
      <c r="R2243" s="152"/>
      <c r="S2243" s="152"/>
      <c r="T2243" s="152"/>
      <c r="U2243" s="152"/>
      <c r="V2243" s="156"/>
      <c r="W2243" s="152"/>
      <c r="X2243" s="153"/>
    </row>
    <row r="2244" spans="11:24" x14ac:dyDescent="0.2">
      <c r="K2244" s="152"/>
      <c r="L2244" s="152"/>
      <c r="M2244" s="152"/>
      <c r="N2244" s="152"/>
      <c r="O2244" s="152"/>
      <c r="P2244" s="152"/>
      <c r="Q2244" s="152"/>
      <c r="R2244" s="152"/>
      <c r="S2244" s="152"/>
      <c r="T2244" s="152"/>
      <c r="U2244" s="152"/>
      <c r="V2244" s="156"/>
      <c r="W2244" s="152"/>
      <c r="X2244" s="153"/>
    </row>
    <row r="2245" spans="11:24" x14ac:dyDescent="0.2">
      <c r="K2245" s="152"/>
      <c r="L2245" s="152"/>
      <c r="M2245" s="152"/>
      <c r="N2245" s="152"/>
      <c r="O2245" s="152"/>
      <c r="P2245" s="152"/>
      <c r="Q2245" s="152"/>
      <c r="R2245" s="152"/>
      <c r="S2245" s="152"/>
      <c r="T2245" s="152"/>
      <c r="U2245" s="152"/>
      <c r="V2245" s="156"/>
      <c r="W2245" s="152"/>
      <c r="X2245" s="153"/>
    </row>
    <row r="2246" spans="11:24" x14ac:dyDescent="0.2">
      <c r="K2246" s="152"/>
      <c r="L2246" s="152"/>
      <c r="M2246" s="152"/>
      <c r="N2246" s="152"/>
      <c r="O2246" s="152"/>
      <c r="P2246" s="152"/>
      <c r="Q2246" s="152"/>
      <c r="R2246" s="152"/>
      <c r="S2246" s="152"/>
      <c r="T2246" s="152"/>
      <c r="U2246" s="152"/>
      <c r="V2246" s="156"/>
      <c r="W2246" s="152"/>
      <c r="X2246" s="153"/>
    </row>
    <row r="2247" spans="11:24" x14ac:dyDescent="0.2">
      <c r="K2247" s="152"/>
      <c r="L2247" s="152"/>
      <c r="M2247" s="152"/>
      <c r="N2247" s="152"/>
      <c r="O2247" s="152"/>
      <c r="P2247" s="152"/>
      <c r="Q2247" s="152"/>
      <c r="R2247" s="152"/>
      <c r="S2247" s="152"/>
      <c r="T2247" s="152"/>
      <c r="U2247" s="152"/>
      <c r="V2247" s="156"/>
      <c r="W2247" s="152"/>
      <c r="X2247" s="153"/>
    </row>
    <row r="2248" spans="11:24" x14ac:dyDescent="0.2">
      <c r="K2248" s="152"/>
      <c r="L2248" s="152"/>
      <c r="M2248" s="152"/>
      <c r="N2248" s="152"/>
      <c r="O2248" s="152"/>
      <c r="P2248" s="152"/>
      <c r="Q2248" s="152"/>
      <c r="R2248" s="152"/>
      <c r="S2248" s="152"/>
      <c r="T2248" s="152"/>
      <c r="U2248" s="152"/>
      <c r="V2248" s="156"/>
      <c r="W2248" s="152"/>
      <c r="X2248" s="153"/>
    </row>
    <row r="2249" spans="11:24" x14ac:dyDescent="0.2">
      <c r="K2249" s="152"/>
      <c r="L2249" s="152"/>
      <c r="M2249" s="152"/>
      <c r="N2249" s="152"/>
      <c r="O2249" s="152"/>
      <c r="P2249" s="152"/>
      <c r="Q2249" s="152"/>
      <c r="R2249" s="152"/>
      <c r="S2249" s="152"/>
      <c r="T2249" s="152"/>
      <c r="U2249" s="152"/>
      <c r="V2249" s="156"/>
      <c r="W2249" s="152"/>
      <c r="X2249" s="153"/>
    </row>
    <row r="2250" spans="11:24" x14ac:dyDescent="0.2">
      <c r="K2250" s="152"/>
      <c r="L2250" s="152"/>
      <c r="M2250" s="152"/>
      <c r="N2250" s="152"/>
      <c r="O2250" s="152"/>
      <c r="P2250" s="152"/>
      <c r="Q2250" s="152"/>
      <c r="R2250" s="152"/>
      <c r="S2250" s="152"/>
      <c r="T2250" s="152"/>
      <c r="U2250" s="152"/>
      <c r="V2250" s="156"/>
      <c r="W2250" s="152"/>
      <c r="X2250" s="153"/>
    </row>
    <row r="2251" spans="11:24" x14ac:dyDescent="0.2">
      <c r="K2251" s="152"/>
      <c r="L2251" s="152"/>
      <c r="M2251" s="152"/>
      <c r="N2251" s="152"/>
      <c r="O2251" s="152"/>
      <c r="P2251" s="152"/>
      <c r="Q2251" s="152"/>
      <c r="R2251" s="152"/>
      <c r="S2251" s="152"/>
      <c r="T2251" s="152"/>
      <c r="U2251" s="152"/>
      <c r="V2251" s="156"/>
      <c r="W2251" s="152"/>
      <c r="X2251" s="153"/>
    </row>
    <row r="2252" spans="11:24" x14ac:dyDescent="0.2">
      <c r="K2252" s="152"/>
      <c r="L2252" s="152"/>
      <c r="M2252" s="152"/>
      <c r="N2252" s="152"/>
      <c r="O2252" s="152"/>
      <c r="P2252" s="152"/>
      <c r="Q2252" s="152"/>
      <c r="R2252" s="152"/>
      <c r="S2252" s="152"/>
      <c r="T2252" s="152"/>
      <c r="U2252" s="152"/>
      <c r="V2252" s="156"/>
      <c r="W2252" s="152"/>
      <c r="X2252" s="153"/>
    </row>
    <row r="2253" spans="11:24" x14ac:dyDescent="0.2">
      <c r="K2253" s="152"/>
      <c r="L2253" s="152"/>
      <c r="M2253" s="152"/>
      <c r="N2253" s="152"/>
      <c r="O2253" s="152"/>
      <c r="P2253" s="152"/>
      <c r="Q2253" s="152"/>
      <c r="R2253" s="152"/>
      <c r="S2253" s="152"/>
      <c r="T2253" s="152"/>
      <c r="U2253" s="152"/>
      <c r="V2253" s="156"/>
      <c r="W2253" s="152"/>
      <c r="X2253" s="153"/>
    </row>
    <row r="2254" spans="11:24" x14ac:dyDescent="0.2">
      <c r="K2254" s="152"/>
      <c r="L2254" s="152"/>
      <c r="M2254" s="152"/>
      <c r="N2254" s="152"/>
      <c r="O2254" s="152"/>
      <c r="P2254" s="152"/>
      <c r="Q2254" s="152"/>
      <c r="R2254" s="152"/>
      <c r="S2254" s="152"/>
      <c r="T2254" s="152"/>
      <c r="U2254" s="152"/>
      <c r="V2254" s="156"/>
      <c r="W2254" s="152"/>
      <c r="X2254" s="153"/>
    </row>
    <row r="2255" spans="11:24" x14ac:dyDescent="0.2">
      <c r="K2255" s="152"/>
      <c r="L2255" s="152"/>
      <c r="M2255" s="152"/>
      <c r="N2255" s="152"/>
      <c r="O2255" s="152"/>
      <c r="P2255" s="152"/>
      <c r="Q2255" s="152"/>
      <c r="R2255" s="152"/>
      <c r="S2255" s="152"/>
      <c r="T2255" s="152"/>
      <c r="U2255" s="152"/>
      <c r="V2255" s="156"/>
      <c r="W2255" s="152"/>
      <c r="X2255" s="153"/>
    </row>
    <row r="2256" spans="11:24" x14ac:dyDescent="0.2">
      <c r="K2256" s="152"/>
      <c r="L2256" s="152"/>
      <c r="M2256" s="152"/>
      <c r="N2256" s="152"/>
      <c r="O2256" s="152"/>
      <c r="P2256" s="152"/>
      <c r="Q2256" s="152"/>
      <c r="R2256" s="152"/>
      <c r="S2256" s="152"/>
      <c r="T2256" s="152"/>
      <c r="U2256" s="152"/>
      <c r="V2256" s="156"/>
      <c r="W2256" s="152"/>
      <c r="X2256" s="153"/>
    </row>
    <row r="2257" spans="11:24" x14ac:dyDescent="0.2">
      <c r="K2257" s="152"/>
      <c r="L2257" s="152"/>
      <c r="M2257" s="152"/>
      <c r="N2257" s="152"/>
      <c r="O2257" s="152"/>
      <c r="P2257" s="152"/>
      <c r="Q2257" s="152"/>
      <c r="R2257" s="152"/>
      <c r="S2257" s="152"/>
      <c r="T2257" s="152"/>
      <c r="U2257" s="152"/>
      <c r="V2257" s="156"/>
      <c r="W2257" s="152"/>
      <c r="X2257" s="153"/>
    </row>
    <row r="2258" spans="11:24" x14ac:dyDescent="0.2">
      <c r="K2258" s="152"/>
      <c r="L2258" s="152"/>
      <c r="M2258" s="152"/>
      <c r="N2258" s="152"/>
      <c r="O2258" s="152"/>
      <c r="P2258" s="152"/>
      <c r="Q2258" s="152"/>
      <c r="R2258" s="152"/>
      <c r="S2258" s="152"/>
      <c r="T2258" s="152"/>
      <c r="U2258" s="152"/>
      <c r="V2258" s="156"/>
      <c r="W2258" s="152"/>
      <c r="X2258" s="153"/>
    </row>
    <row r="2259" spans="11:24" x14ac:dyDescent="0.2">
      <c r="K2259" s="152"/>
      <c r="L2259" s="152"/>
      <c r="M2259" s="152"/>
      <c r="N2259" s="152"/>
      <c r="O2259" s="152"/>
      <c r="P2259" s="152"/>
      <c r="Q2259" s="152"/>
      <c r="R2259" s="152"/>
      <c r="S2259" s="152"/>
      <c r="T2259" s="152"/>
      <c r="U2259" s="152"/>
      <c r="V2259" s="156"/>
      <c r="W2259" s="152"/>
      <c r="X2259" s="153"/>
    </row>
    <row r="2260" spans="11:24" x14ac:dyDescent="0.2">
      <c r="K2260" s="152"/>
      <c r="L2260" s="152"/>
      <c r="M2260" s="152"/>
      <c r="N2260" s="152"/>
      <c r="O2260" s="152"/>
      <c r="P2260" s="152"/>
      <c r="Q2260" s="152"/>
      <c r="R2260" s="152"/>
      <c r="S2260" s="152"/>
      <c r="T2260" s="152"/>
      <c r="U2260" s="152"/>
      <c r="V2260" s="156"/>
      <c r="W2260" s="152"/>
      <c r="X2260" s="153"/>
    </row>
    <row r="2261" spans="11:24" x14ac:dyDescent="0.2">
      <c r="K2261" s="152"/>
      <c r="L2261" s="152"/>
      <c r="M2261" s="152"/>
      <c r="N2261" s="152"/>
      <c r="O2261" s="152"/>
      <c r="P2261" s="152"/>
      <c r="Q2261" s="152"/>
      <c r="R2261" s="152"/>
      <c r="S2261" s="152"/>
      <c r="T2261" s="152"/>
      <c r="U2261" s="152"/>
      <c r="V2261" s="156"/>
      <c r="W2261" s="152"/>
      <c r="X2261" s="153"/>
    </row>
    <row r="2262" spans="11:24" x14ac:dyDescent="0.2">
      <c r="K2262" s="152"/>
      <c r="L2262" s="152"/>
      <c r="M2262" s="152"/>
      <c r="N2262" s="152"/>
      <c r="O2262" s="152"/>
      <c r="P2262" s="152"/>
      <c r="Q2262" s="152"/>
      <c r="R2262" s="152"/>
      <c r="S2262" s="152"/>
      <c r="T2262" s="152"/>
      <c r="U2262" s="152"/>
      <c r="V2262" s="156"/>
      <c r="W2262" s="152"/>
      <c r="X2262" s="153"/>
    </row>
    <row r="2263" spans="11:24" x14ac:dyDescent="0.2">
      <c r="K2263" s="152"/>
      <c r="L2263" s="152"/>
      <c r="M2263" s="152"/>
      <c r="N2263" s="152"/>
      <c r="O2263" s="152"/>
      <c r="P2263" s="152"/>
      <c r="Q2263" s="152"/>
      <c r="R2263" s="152"/>
      <c r="S2263" s="152"/>
      <c r="T2263" s="152"/>
      <c r="U2263" s="152"/>
      <c r="V2263" s="156"/>
      <c r="W2263" s="152"/>
      <c r="X2263" s="153"/>
    </row>
    <row r="2264" spans="11:24" x14ac:dyDescent="0.2">
      <c r="K2264" s="152"/>
      <c r="L2264" s="152"/>
      <c r="M2264" s="152"/>
      <c r="N2264" s="152"/>
      <c r="O2264" s="152"/>
      <c r="P2264" s="152"/>
      <c r="Q2264" s="152"/>
      <c r="R2264" s="152"/>
      <c r="S2264" s="152"/>
      <c r="T2264" s="152"/>
      <c r="U2264" s="152"/>
      <c r="V2264" s="156"/>
      <c r="W2264" s="152"/>
      <c r="X2264" s="153"/>
    </row>
    <row r="2265" spans="11:24" x14ac:dyDescent="0.2">
      <c r="K2265" s="152"/>
      <c r="L2265" s="152"/>
      <c r="M2265" s="152"/>
      <c r="N2265" s="152"/>
      <c r="O2265" s="152"/>
      <c r="P2265" s="152"/>
      <c r="Q2265" s="152"/>
      <c r="R2265" s="152"/>
      <c r="S2265" s="152"/>
      <c r="T2265" s="152"/>
      <c r="U2265" s="152"/>
      <c r="V2265" s="156"/>
      <c r="W2265" s="152"/>
      <c r="X2265" s="153"/>
    </row>
    <row r="2266" spans="11:24" x14ac:dyDescent="0.2">
      <c r="K2266" s="152"/>
      <c r="L2266" s="152"/>
      <c r="M2266" s="152"/>
      <c r="N2266" s="152"/>
      <c r="O2266" s="152"/>
      <c r="P2266" s="152"/>
      <c r="Q2266" s="152"/>
      <c r="R2266" s="152"/>
      <c r="S2266" s="152"/>
      <c r="T2266" s="152"/>
      <c r="U2266" s="152"/>
      <c r="V2266" s="156"/>
      <c r="W2266" s="152"/>
      <c r="X2266" s="153"/>
    </row>
    <row r="2267" spans="11:24" x14ac:dyDescent="0.2">
      <c r="K2267" s="152"/>
      <c r="L2267" s="152"/>
      <c r="M2267" s="152"/>
      <c r="N2267" s="152"/>
      <c r="O2267" s="152"/>
      <c r="P2267" s="152"/>
      <c r="Q2267" s="152"/>
      <c r="R2267" s="152"/>
      <c r="S2267" s="152"/>
      <c r="T2267" s="152"/>
      <c r="U2267" s="152"/>
      <c r="V2267" s="156"/>
      <c r="W2267" s="152"/>
      <c r="X2267" s="153"/>
    </row>
    <row r="2268" spans="11:24" x14ac:dyDescent="0.2">
      <c r="K2268" s="152"/>
      <c r="L2268" s="152"/>
      <c r="M2268" s="152"/>
      <c r="N2268" s="152"/>
      <c r="O2268" s="152"/>
      <c r="P2268" s="152"/>
      <c r="Q2268" s="152"/>
      <c r="R2268" s="152"/>
      <c r="S2268" s="152"/>
      <c r="T2268" s="152"/>
      <c r="U2268" s="152"/>
      <c r="V2268" s="156"/>
      <c r="W2268" s="152"/>
      <c r="X2268" s="153"/>
    </row>
    <row r="2269" spans="11:24" x14ac:dyDescent="0.2">
      <c r="K2269" s="152"/>
      <c r="L2269" s="152"/>
      <c r="M2269" s="152"/>
      <c r="N2269" s="152"/>
      <c r="O2269" s="152"/>
      <c r="P2269" s="152"/>
      <c r="Q2269" s="152"/>
      <c r="R2269" s="152"/>
      <c r="S2269" s="152"/>
      <c r="T2269" s="152"/>
      <c r="U2269" s="152"/>
      <c r="V2269" s="156"/>
      <c r="W2269" s="152"/>
      <c r="X2269" s="153"/>
    </row>
    <row r="2270" spans="11:24" x14ac:dyDescent="0.2">
      <c r="K2270" s="152"/>
      <c r="L2270" s="152"/>
      <c r="M2270" s="152"/>
      <c r="N2270" s="152"/>
      <c r="O2270" s="152"/>
      <c r="P2270" s="152"/>
      <c r="Q2270" s="152"/>
      <c r="R2270" s="152"/>
      <c r="S2270" s="152"/>
      <c r="T2270" s="152"/>
      <c r="U2270" s="152"/>
      <c r="V2270" s="156"/>
      <c r="W2270" s="152"/>
      <c r="X2270" s="153"/>
    </row>
    <row r="2271" spans="11:24" x14ac:dyDescent="0.2">
      <c r="K2271" s="152"/>
      <c r="L2271" s="152"/>
      <c r="M2271" s="152"/>
      <c r="N2271" s="152"/>
      <c r="O2271" s="152"/>
      <c r="P2271" s="152"/>
      <c r="Q2271" s="152"/>
      <c r="R2271" s="152"/>
      <c r="S2271" s="152"/>
      <c r="T2271" s="152"/>
      <c r="U2271" s="152"/>
      <c r="V2271" s="156"/>
      <c r="W2271" s="152"/>
      <c r="X2271" s="153"/>
    </row>
    <row r="2272" spans="11:24" x14ac:dyDescent="0.2">
      <c r="K2272" s="152"/>
      <c r="L2272" s="152"/>
      <c r="M2272" s="152"/>
      <c r="N2272" s="152"/>
      <c r="O2272" s="152"/>
      <c r="P2272" s="152"/>
      <c r="Q2272" s="152"/>
      <c r="R2272" s="152"/>
      <c r="S2272" s="152"/>
      <c r="T2272" s="152"/>
      <c r="U2272" s="152"/>
      <c r="V2272" s="156"/>
      <c r="W2272" s="152"/>
      <c r="X2272" s="153"/>
    </row>
    <row r="2273" spans="11:24" x14ac:dyDescent="0.2">
      <c r="K2273" s="152"/>
      <c r="L2273" s="152"/>
      <c r="M2273" s="152"/>
      <c r="N2273" s="152"/>
      <c r="O2273" s="152"/>
      <c r="P2273" s="152"/>
      <c r="Q2273" s="152"/>
      <c r="R2273" s="152"/>
      <c r="S2273" s="152"/>
      <c r="T2273" s="152"/>
      <c r="U2273" s="152"/>
      <c r="V2273" s="156"/>
      <c r="W2273" s="152"/>
      <c r="X2273" s="153"/>
    </row>
    <row r="2274" spans="11:24" x14ac:dyDescent="0.2">
      <c r="K2274" s="152"/>
      <c r="L2274" s="152"/>
      <c r="M2274" s="152"/>
      <c r="N2274" s="152"/>
      <c r="O2274" s="152"/>
      <c r="P2274" s="152"/>
      <c r="Q2274" s="152"/>
      <c r="R2274" s="152"/>
      <c r="S2274" s="152"/>
      <c r="T2274" s="152"/>
      <c r="U2274" s="152"/>
      <c r="V2274" s="156"/>
      <c r="W2274" s="152"/>
      <c r="X2274" s="153"/>
    </row>
    <row r="2275" spans="11:24" x14ac:dyDescent="0.2">
      <c r="K2275" s="152"/>
      <c r="L2275" s="152"/>
      <c r="M2275" s="152"/>
      <c r="N2275" s="152"/>
      <c r="O2275" s="152"/>
      <c r="P2275" s="152"/>
      <c r="Q2275" s="152"/>
      <c r="R2275" s="152"/>
      <c r="S2275" s="152"/>
      <c r="T2275" s="152"/>
      <c r="U2275" s="152"/>
      <c r="V2275" s="156"/>
      <c r="W2275" s="152"/>
      <c r="X2275" s="153"/>
    </row>
    <row r="2276" spans="11:24" x14ac:dyDescent="0.2">
      <c r="K2276" s="152"/>
      <c r="L2276" s="152"/>
      <c r="M2276" s="152"/>
      <c r="N2276" s="152"/>
      <c r="O2276" s="152"/>
      <c r="P2276" s="152"/>
      <c r="Q2276" s="152"/>
      <c r="R2276" s="152"/>
      <c r="S2276" s="152"/>
      <c r="T2276" s="152"/>
      <c r="U2276" s="152"/>
      <c r="V2276" s="156"/>
      <c r="W2276" s="152"/>
      <c r="X2276" s="153"/>
    </row>
    <row r="2277" spans="11:24" x14ac:dyDescent="0.2">
      <c r="K2277" s="152"/>
      <c r="L2277" s="152"/>
      <c r="M2277" s="152"/>
      <c r="N2277" s="152"/>
      <c r="O2277" s="152"/>
      <c r="P2277" s="152"/>
      <c r="Q2277" s="152"/>
      <c r="R2277" s="152"/>
      <c r="S2277" s="152"/>
      <c r="T2277" s="152"/>
      <c r="U2277" s="152"/>
      <c r="V2277" s="156"/>
      <c r="W2277" s="152"/>
      <c r="X2277" s="153"/>
    </row>
    <row r="2278" spans="11:24" x14ac:dyDescent="0.2">
      <c r="K2278" s="152"/>
      <c r="L2278" s="152"/>
      <c r="M2278" s="152"/>
      <c r="N2278" s="152"/>
      <c r="O2278" s="152"/>
      <c r="P2278" s="152"/>
      <c r="Q2278" s="152"/>
      <c r="R2278" s="152"/>
      <c r="S2278" s="152"/>
      <c r="T2278" s="152"/>
      <c r="U2278" s="152"/>
      <c r="V2278" s="156"/>
      <c r="W2278" s="152"/>
      <c r="X2278" s="153"/>
    </row>
    <row r="2279" spans="11:24" x14ac:dyDescent="0.2">
      <c r="K2279" s="152"/>
      <c r="L2279" s="152"/>
      <c r="M2279" s="152"/>
      <c r="N2279" s="152"/>
      <c r="O2279" s="152"/>
      <c r="P2279" s="152"/>
      <c r="Q2279" s="152"/>
      <c r="R2279" s="152"/>
      <c r="S2279" s="152"/>
      <c r="T2279" s="152"/>
      <c r="U2279" s="152"/>
      <c r="V2279" s="156"/>
      <c r="W2279" s="152"/>
      <c r="X2279" s="153"/>
    </row>
    <row r="2280" spans="11:24" x14ac:dyDescent="0.2">
      <c r="K2280" s="152"/>
      <c r="L2280" s="152"/>
      <c r="M2280" s="152"/>
      <c r="N2280" s="152"/>
      <c r="O2280" s="152"/>
      <c r="P2280" s="152"/>
      <c r="Q2280" s="152"/>
      <c r="R2280" s="152"/>
      <c r="S2280" s="152"/>
      <c r="T2280" s="152"/>
      <c r="U2280" s="152"/>
      <c r="V2280" s="156"/>
      <c r="W2280" s="152"/>
      <c r="X2280" s="153"/>
    </row>
    <row r="2281" spans="11:24" x14ac:dyDescent="0.2">
      <c r="K2281" s="152"/>
      <c r="L2281" s="152"/>
      <c r="M2281" s="152"/>
      <c r="N2281" s="152"/>
      <c r="O2281" s="152"/>
      <c r="P2281" s="152"/>
      <c r="Q2281" s="152"/>
      <c r="R2281" s="152"/>
      <c r="S2281" s="152"/>
      <c r="T2281" s="152"/>
      <c r="U2281" s="152"/>
      <c r="V2281" s="156"/>
      <c r="W2281" s="152"/>
      <c r="X2281" s="153"/>
    </row>
    <row r="2282" spans="11:24" x14ac:dyDescent="0.2">
      <c r="K2282" s="152"/>
      <c r="L2282" s="152"/>
      <c r="M2282" s="152"/>
      <c r="N2282" s="152"/>
      <c r="O2282" s="152"/>
      <c r="P2282" s="152"/>
      <c r="Q2282" s="152"/>
      <c r="R2282" s="152"/>
      <c r="S2282" s="152"/>
      <c r="T2282" s="152"/>
      <c r="U2282" s="152"/>
      <c r="V2282" s="156"/>
      <c r="W2282" s="152"/>
      <c r="X2282" s="153"/>
    </row>
    <row r="2283" spans="11:24" x14ac:dyDescent="0.2">
      <c r="K2283" s="152"/>
      <c r="L2283" s="152"/>
      <c r="M2283" s="152"/>
      <c r="N2283" s="152"/>
      <c r="O2283" s="152"/>
      <c r="P2283" s="152"/>
      <c r="Q2283" s="152"/>
      <c r="R2283" s="152"/>
      <c r="S2283" s="152"/>
      <c r="T2283" s="152"/>
      <c r="U2283" s="152"/>
      <c r="V2283" s="156"/>
      <c r="W2283" s="152"/>
      <c r="X2283" s="153"/>
    </row>
    <row r="2284" spans="11:24" x14ac:dyDescent="0.2">
      <c r="K2284" s="152"/>
      <c r="L2284" s="152"/>
      <c r="M2284" s="152"/>
      <c r="N2284" s="152"/>
      <c r="O2284" s="152"/>
      <c r="P2284" s="152"/>
      <c r="Q2284" s="152"/>
      <c r="R2284" s="152"/>
      <c r="S2284" s="152"/>
      <c r="T2284" s="152"/>
      <c r="U2284" s="152"/>
      <c r="V2284" s="156"/>
      <c r="W2284" s="152"/>
      <c r="X2284" s="153"/>
    </row>
    <row r="2285" spans="11:24" x14ac:dyDescent="0.2">
      <c r="K2285" s="152"/>
      <c r="L2285" s="152"/>
      <c r="M2285" s="152"/>
      <c r="N2285" s="152"/>
      <c r="O2285" s="152"/>
      <c r="P2285" s="152"/>
      <c r="Q2285" s="152"/>
      <c r="R2285" s="152"/>
      <c r="S2285" s="152"/>
      <c r="T2285" s="152"/>
      <c r="U2285" s="152"/>
      <c r="V2285" s="156"/>
      <c r="W2285" s="152"/>
      <c r="X2285" s="153"/>
    </row>
    <row r="2286" spans="11:24" x14ac:dyDescent="0.2">
      <c r="K2286" s="152"/>
      <c r="L2286" s="152"/>
      <c r="M2286" s="152"/>
      <c r="N2286" s="152"/>
      <c r="O2286" s="152"/>
      <c r="P2286" s="152"/>
      <c r="Q2286" s="152"/>
      <c r="R2286" s="152"/>
      <c r="S2286" s="152"/>
      <c r="T2286" s="152"/>
      <c r="U2286" s="152"/>
      <c r="V2286" s="156"/>
      <c r="W2286" s="152"/>
      <c r="X2286" s="153"/>
    </row>
    <row r="2287" spans="11:24" x14ac:dyDescent="0.2">
      <c r="K2287" s="152"/>
      <c r="L2287" s="152"/>
      <c r="M2287" s="152"/>
      <c r="N2287" s="152"/>
      <c r="O2287" s="152"/>
      <c r="P2287" s="152"/>
      <c r="Q2287" s="152"/>
      <c r="R2287" s="152"/>
      <c r="S2287" s="152"/>
      <c r="T2287" s="152"/>
      <c r="U2287" s="152"/>
      <c r="V2287" s="156"/>
      <c r="W2287" s="152"/>
      <c r="X2287" s="153"/>
    </row>
    <row r="2288" spans="11:24" x14ac:dyDescent="0.2">
      <c r="K2288" s="152"/>
      <c r="L2288" s="152"/>
      <c r="M2288" s="152"/>
      <c r="N2288" s="152"/>
      <c r="O2288" s="152"/>
      <c r="P2288" s="152"/>
      <c r="Q2288" s="152"/>
      <c r="R2288" s="152"/>
      <c r="S2288" s="152"/>
      <c r="T2288" s="152"/>
      <c r="U2288" s="152"/>
      <c r="V2288" s="156"/>
      <c r="W2288" s="152"/>
      <c r="X2288" s="153"/>
    </row>
    <row r="2289" spans="11:24" x14ac:dyDescent="0.2">
      <c r="K2289" s="152"/>
      <c r="L2289" s="152"/>
      <c r="M2289" s="152"/>
      <c r="N2289" s="152"/>
      <c r="O2289" s="152"/>
      <c r="P2289" s="152"/>
      <c r="Q2289" s="152"/>
      <c r="R2289" s="152"/>
      <c r="S2289" s="152"/>
      <c r="T2289" s="152"/>
      <c r="U2289" s="152"/>
      <c r="V2289" s="156"/>
      <c r="W2289" s="152"/>
      <c r="X2289" s="153"/>
    </row>
    <row r="2290" spans="11:24" x14ac:dyDescent="0.2">
      <c r="K2290" s="152"/>
      <c r="L2290" s="152"/>
      <c r="M2290" s="152"/>
      <c r="N2290" s="152"/>
      <c r="O2290" s="152"/>
      <c r="P2290" s="152"/>
      <c r="Q2290" s="152"/>
      <c r="R2290" s="152"/>
      <c r="S2290" s="152"/>
      <c r="T2290" s="152"/>
      <c r="U2290" s="152"/>
      <c r="V2290" s="156"/>
      <c r="W2290" s="152"/>
      <c r="X2290" s="153"/>
    </row>
    <row r="2291" spans="11:24" x14ac:dyDescent="0.2">
      <c r="K2291" s="152"/>
      <c r="L2291" s="152"/>
      <c r="M2291" s="152"/>
      <c r="N2291" s="152"/>
      <c r="O2291" s="152"/>
      <c r="P2291" s="152"/>
      <c r="Q2291" s="152"/>
      <c r="R2291" s="152"/>
      <c r="S2291" s="152"/>
      <c r="T2291" s="152"/>
      <c r="U2291" s="152"/>
      <c r="V2291" s="156"/>
      <c r="W2291" s="152"/>
      <c r="X2291" s="153"/>
    </row>
    <row r="2292" spans="11:24" x14ac:dyDescent="0.2">
      <c r="K2292" s="152"/>
      <c r="L2292" s="152"/>
      <c r="M2292" s="152"/>
      <c r="N2292" s="152"/>
      <c r="O2292" s="152"/>
      <c r="P2292" s="152"/>
      <c r="Q2292" s="152"/>
      <c r="R2292" s="152"/>
      <c r="S2292" s="152"/>
      <c r="T2292" s="152"/>
      <c r="U2292" s="152"/>
      <c r="V2292" s="156"/>
      <c r="W2292" s="152"/>
      <c r="X2292" s="153"/>
    </row>
    <row r="2293" spans="11:24" x14ac:dyDescent="0.2">
      <c r="K2293" s="152"/>
      <c r="L2293" s="152"/>
      <c r="M2293" s="152"/>
      <c r="N2293" s="152"/>
      <c r="O2293" s="152"/>
      <c r="P2293" s="152"/>
      <c r="Q2293" s="152"/>
      <c r="R2293" s="152"/>
      <c r="S2293" s="152"/>
      <c r="T2293" s="152"/>
      <c r="U2293" s="152"/>
      <c r="V2293" s="156"/>
      <c r="W2293" s="152"/>
      <c r="X2293" s="153"/>
    </row>
    <row r="2294" spans="11:24" x14ac:dyDescent="0.2">
      <c r="K2294" s="152"/>
      <c r="L2294" s="152"/>
      <c r="M2294" s="152"/>
      <c r="N2294" s="152"/>
      <c r="O2294" s="152"/>
      <c r="P2294" s="152"/>
      <c r="Q2294" s="152"/>
      <c r="R2294" s="152"/>
      <c r="S2294" s="152"/>
      <c r="T2294" s="152"/>
      <c r="U2294" s="152"/>
      <c r="V2294" s="156"/>
      <c r="W2294" s="152"/>
      <c r="X2294" s="153"/>
    </row>
    <row r="2295" spans="11:24" x14ac:dyDescent="0.2">
      <c r="K2295" s="152"/>
      <c r="L2295" s="152"/>
      <c r="M2295" s="152"/>
      <c r="N2295" s="152"/>
      <c r="O2295" s="152"/>
      <c r="P2295" s="152"/>
      <c r="Q2295" s="152"/>
      <c r="R2295" s="152"/>
      <c r="S2295" s="152"/>
      <c r="T2295" s="152"/>
      <c r="U2295" s="152"/>
      <c r="V2295" s="156"/>
      <c r="W2295" s="152"/>
      <c r="X2295" s="153"/>
    </row>
    <row r="2296" spans="11:24" x14ac:dyDescent="0.2">
      <c r="K2296" s="152"/>
      <c r="L2296" s="152"/>
      <c r="M2296" s="152"/>
      <c r="N2296" s="152"/>
      <c r="O2296" s="152"/>
      <c r="P2296" s="152"/>
      <c r="Q2296" s="152"/>
      <c r="R2296" s="152"/>
      <c r="S2296" s="152"/>
      <c r="T2296" s="152"/>
      <c r="U2296" s="152"/>
      <c r="V2296" s="156"/>
      <c r="W2296" s="152"/>
      <c r="X2296" s="153"/>
    </row>
    <row r="2297" spans="11:24" x14ac:dyDescent="0.2">
      <c r="K2297" s="152"/>
      <c r="L2297" s="152"/>
      <c r="M2297" s="152"/>
      <c r="N2297" s="152"/>
      <c r="O2297" s="152"/>
      <c r="P2297" s="152"/>
      <c r="Q2297" s="152"/>
      <c r="R2297" s="152"/>
      <c r="S2297" s="152"/>
      <c r="T2297" s="152"/>
      <c r="U2297" s="152"/>
      <c r="V2297" s="156"/>
      <c r="W2297" s="152"/>
      <c r="X2297" s="153"/>
    </row>
    <row r="2298" spans="11:24" x14ac:dyDescent="0.2">
      <c r="K2298" s="152"/>
      <c r="L2298" s="152"/>
      <c r="M2298" s="152"/>
      <c r="N2298" s="152"/>
      <c r="O2298" s="152"/>
      <c r="P2298" s="152"/>
      <c r="Q2298" s="152"/>
      <c r="R2298" s="152"/>
      <c r="S2298" s="152"/>
      <c r="T2298" s="152"/>
      <c r="U2298" s="152"/>
      <c r="V2298" s="156"/>
      <c r="W2298" s="152"/>
      <c r="X2298" s="153"/>
    </row>
    <row r="2299" spans="11:24" x14ac:dyDescent="0.2">
      <c r="K2299" s="152"/>
      <c r="L2299" s="152"/>
      <c r="M2299" s="152"/>
      <c r="N2299" s="152"/>
      <c r="O2299" s="152"/>
      <c r="P2299" s="152"/>
      <c r="Q2299" s="152"/>
      <c r="R2299" s="152"/>
      <c r="S2299" s="152"/>
      <c r="T2299" s="152"/>
      <c r="U2299" s="152"/>
      <c r="V2299" s="156"/>
      <c r="W2299" s="152"/>
      <c r="X2299" s="153"/>
    </row>
    <row r="2300" spans="11:24" x14ac:dyDescent="0.2">
      <c r="K2300" s="152"/>
      <c r="L2300" s="152"/>
      <c r="M2300" s="152"/>
      <c r="N2300" s="152"/>
      <c r="O2300" s="152"/>
      <c r="P2300" s="152"/>
      <c r="Q2300" s="152"/>
      <c r="R2300" s="152"/>
      <c r="S2300" s="152"/>
      <c r="T2300" s="152"/>
      <c r="U2300" s="152"/>
      <c r="V2300" s="156"/>
      <c r="W2300" s="152"/>
      <c r="X2300" s="153"/>
    </row>
    <row r="2301" spans="11:24" x14ac:dyDescent="0.2">
      <c r="K2301" s="152"/>
      <c r="L2301" s="152"/>
      <c r="M2301" s="152"/>
      <c r="N2301" s="152"/>
      <c r="O2301" s="152"/>
      <c r="P2301" s="152"/>
      <c r="Q2301" s="152"/>
      <c r="R2301" s="152"/>
      <c r="S2301" s="152"/>
      <c r="T2301" s="152"/>
      <c r="U2301" s="152"/>
      <c r="V2301" s="156"/>
      <c r="W2301" s="152"/>
      <c r="X2301" s="153"/>
    </row>
    <row r="2302" spans="11:24" x14ac:dyDescent="0.2">
      <c r="K2302" s="152"/>
      <c r="L2302" s="152"/>
      <c r="M2302" s="152"/>
      <c r="N2302" s="152"/>
      <c r="O2302" s="152"/>
      <c r="P2302" s="152"/>
      <c r="Q2302" s="152"/>
      <c r="R2302" s="152"/>
      <c r="S2302" s="152"/>
      <c r="T2302" s="152"/>
      <c r="U2302" s="152"/>
      <c r="V2302" s="156"/>
      <c r="W2302" s="152"/>
      <c r="X2302" s="153"/>
    </row>
    <row r="2303" spans="11:24" x14ac:dyDescent="0.2">
      <c r="K2303" s="152"/>
      <c r="L2303" s="152"/>
      <c r="M2303" s="152"/>
      <c r="N2303" s="152"/>
      <c r="O2303" s="152"/>
      <c r="P2303" s="152"/>
      <c r="Q2303" s="152"/>
      <c r="R2303" s="152"/>
      <c r="S2303" s="152"/>
      <c r="T2303" s="152"/>
      <c r="U2303" s="152"/>
      <c r="V2303" s="156"/>
      <c r="W2303" s="152"/>
      <c r="X2303" s="153"/>
    </row>
    <row r="2304" spans="11:24" x14ac:dyDescent="0.2">
      <c r="K2304" s="152"/>
      <c r="L2304" s="152"/>
      <c r="M2304" s="152"/>
      <c r="N2304" s="152"/>
      <c r="O2304" s="152"/>
      <c r="P2304" s="152"/>
      <c r="Q2304" s="152"/>
      <c r="R2304" s="152"/>
      <c r="S2304" s="152"/>
      <c r="T2304" s="152"/>
      <c r="U2304" s="152"/>
      <c r="V2304" s="156"/>
      <c r="W2304" s="152"/>
      <c r="X2304" s="153"/>
    </row>
    <row r="2305" spans="11:24" x14ac:dyDescent="0.2">
      <c r="K2305" s="152"/>
      <c r="L2305" s="152"/>
      <c r="M2305" s="152"/>
      <c r="N2305" s="152"/>
      <c r="O2305" s="152"/>
      <c r="P2305" s="152"/>
      <c r="Q2305" s="152"/>
      <c r="R2305" s="152"/>
      <c r="S2305" s="152"/>
      <c r="T2305" s="152"/>
      <c r="U2305" s="152"/>
      <c r="V2305" s="156"/>
      <c r="W2305" s="152"/>
      <c r="X2305" s="153"/>
    </row>
    <row r="2306" spans="11:24" x14ac:dyDescent="0.2">
      <c r="K2306" s="152"/>
      <c r="L2306" s="152"/>
      <c r="M2306" s="152"/>
      <c r="N2306" s="152"/>
      <c r="O2306" s="152"/>
      <c r="P2306" s="152"/>
      <c r="Q2306" s="152"/>
      <c r="R2306" s="152"/>
      <c r="S2306" s="152"/>
      <c r="T2306" s="152"/>
      <c r="U2306" s="152"/>
      <c r="V2306" s="156"/>
      <c r="W2306" s="152"/>
      <c r="X2306" s="153"/>
    </row>
    <row r="2307" spans="11:24" x14ac:dyDescent="0.2">
      <c r="K2307" s="152"/>
      <c r="L2307" s="152"/>
      <c r="M2307" s="152"/>
      <c r="N2307" s="152"/>
      <c r="O2307" s="152"/>
      <c r="P2307" s="152"/>
      <c r="Q2307" s="152"/>
      <c r="R2307" s="152"/>
      <c r="S2307" s="152"/>
      <c r="T2307" s="152"/>
      <c r="U2307" s="152"/>
      <c r="V2307" s="156"/>
      <c r="W2307" s="152"/>
      <c r="X2307" s="153"/>
    </row>
    <row r="2308" spans="11:24" x14ac:dyDescent="0.2">
      <c r="K2308" s="152"/>
      <c r="L2308" s="152"/>
      <c r="M2308" s="152"/>
      <c r="N2308" s="152"/>
      <c r="O2308" s="152"/>
      <c r="P2308" s="152"/>
      <c r="Q2308" s="152"/>
      <c r="R2308" s="152"/>
      <c r="S2308" s="152"/>
      <c r="T2308" s="152"/>
      <c r="U2308" s="152"/>
      <c r="V2308" s="156"/>
      <c r="W2308" s="152"/>
      <c r="X2308" s="153"/>
    </row>
    <row r="2309" spans="11:24" x14ac:dyDescent="0.2">
      <c r="K2309" s="152"/>
      <c r="L2309" s="152"/>
      <c r="M2309" s="152"/>
      <c r="N2309" s="152"/>
      <c r="O2309" s="152"/>
      <c r="P2309" s="152"/>
      <c r="Q2309" s="152"/>
      <c r="R2309" s="152"/>
      <c r="S2309" s="152"/>
      <c r="T2309" s="152"/>
      <c r="U2309" s="152"/>
      <c r="V2309" s="156"/>
      <c r="W2309" s="152"/>
      <c r="X2309" s="153"/>
    </row>
    <row r="2310" spans="11:24" x14ac:dyDescent="0.2">
      <c r="K2310" s="152"/>
      <c r="L2310" s="152"/>
      <c r="M2310" s="152"/>
      <c r="N2310" s="152"/>
      <c r="O2310" s="152"/>
      <c r="P2310" s="152"/>
      <c r="Q2310" s="152"/>
      <c r="R2310" s="152"/>
      <c r="S2310" s="152"/>
      <c r="T2310" s="152"/>
      <c r="U2310" s="152"/>
      <c r="V2310" s="156"/>
      <c r="W2310" s="152"/>
      <c r="X2310" s="153"/>
    </row>
    <row r="2311" spans="11:24" x14ac:dyDescent="0.2">
      <c r="K2311" s="152"/>
      <c r="L2311" s="152"/>
      <c r="M2311" s="152"/>
      <c r="N2311" s="152"/>
      <c r="O2311" s="152"/>
      <c r="P2311" s="152"/>
      <c r="Q2311" s="152"/>
      <c r="R2311" s="152"/>
      <c r="S2311" s="152"/>
      <c r="T2311" s="152"/>
      <c r="U2311" s="152"/>
      <c r="V2311" s="156"/>
      <c r="W2311" s="152"/>
      <c r="X2311" s="153"/>
    </row>
    <row r="2312" spans="11:24" x14ac:dyDescent="0.2">
      <c r="K2312" s="152"/>
      <c r="L2312" s="152"/>
      <c r="M2312" s="152"/>
      <c r="N2312" s="152"/>
      <c r="O2312" s="152"/>
      <c r="P2312" s="152"/>
      <c r="Q2312" s="152"/>
      <c r="R2312" s="152"/>
      <c r="S2312" s="152"/>
      <c r="T2312" s="152"/>
      <c r="U2312" s="152"/>
      <c r="V2312" s="156"/>
      <c r="W2312" s="152"/>
      <c r="X2312" s="153"/>
    </row>
    <row r="2313" spans="11:24" x14ac:dyDescent="0.2">
      <c r="K2313" s="152"/>
      <c r="L2313" s="152"/>
      <c r="M2313" s="152"/>
      <c r="N2313" s="152"/>
      <c r="O2313" s="152"/>
      <c r="P2313" s="152"/>
      <c r="Q2313" s="152"/>
      <c r="R2313" s="152"/>
      <c r="S2313" s="152"/>
      <c r="T2313" s="152"/>
      <c r="U2313" s="152"/>
      <c r="V2313" s="156"/>
      <c r="W2313" s="152"/>
      <c r="X2313" s="153"/>
    </row>
    <row r="2314" spans="11:24" x14ac:dyDescent="0.2">
      <c r="K2314" s="152"/>
      <c r="L2314" s="152"/>
      <c r="M2314" s="152"/>
      <c r="N2314" s="152"/>
      <c r="O2314" s="152"/>
      <c r="P2314" s="152"/>
      <c r="Q2314" s="152"/>
      <c r="R2314" s="152"/>
      <c r="S2314" s="152"/>
      <c r="T2314" s="152"/>
      <c r="U2314" s="152"/>
      <c r="V2314" s="156"/>
      <c r="W2314" s="152"/>
      <c r="X2314" s="153"/>
    </row>
    <row r="2315" spans="11:24" x14ac:dyDescent="0.2">
      <c r="K2315" s="152"/>
      <c r="L2315" s="152"/>
      <c r="M2315" s="152"/>
      <c r="N2315" s="152"/>
      <c r="O2315" s="152"/>
      <c r="P2315" s="152"/>
      <c r="Q2315" s="152"/>
      <c r="R2315" s="152"/>
      <c r="S2315" s="152"/>
      <c r="T2315" s="152"/>
      <c r="U2315" s="152"/>
      <c r="V2315" s="156"/>
      <c r="W2315" s="152"/>
      <c r="X2315" s="153"/>
    </row>
    <row r="2316" spans="11:24" x14ac:dyDescent="0.2">
      <c r="K2316" s="152"/>
      <c r="L2316" s="152"/>
      <c r="M2316" s="152"/>
      <c r="N2316" s="152"/>
      <c r="O2316" s="152"/>
      <c r="P2316" s="152"/>
      <c r="Q2316" s="152"/>
      <c r="R2316" s="152"/>
      <c r="S2316" s="152"/>
      <c r="T2316" s="152"/>
      <c r="U2316" s="152"/>
      <c r="V2316" s="156"/>
      <c r="W2316" s="152"/>
      <c r="X2316" s="153"/>
    </row>
    <row r="2317" spans="11:24" x14ac:dyDescent="0.2">
      <c r="K2317" s="152"/>
      <c r="L2317" s="152"/>
      <c r="M2317" s="152"/>
      <c r="N2317" s="152"/>
      <c r="O2317" s="152"/>
      <c r="P2317" s="152"/>
      <c r="Q2317" s="152"/>
      <c r="R2317" s="152"/>
      <c r="S2317" s="152"/>
      <c r="T2317" s="152"/>
      <c r="U2317" s="152"/>
      <c r="V2317" s="156"/>
      <c r="W2317" s="152"/>
      <c r="X2317" s="153"/>
    </row>
    <row r="2318" spans="11:24" x14ac:dyDescent="0.2">
      <c r="K2318" s="152"/>
      <c r="L2318" s="152"/>
      <c r="M2318" s="152"/>
      <c r="N2318" s="152"/>
      <c r="O2318" s="152"/>
      <c r="P2318" s="152"/>
      <c r="Q2318" s="152"/>
      <c r="R2318" s="152"/>
      <c r="S2318" s="152"/>
      <c r="T2318" s="152"/>
      <c r="U2318" s="152"/>
      <c r="V2318" s="156"/>
      <c r="W2318" s="152"/>
      <c r="X2318" s="153"/>
    </row>
    <row r="2319" spans="11:24" x14ac:dyDescent="0.2">
      <c r="K2319" s="152"/>
      <c r="L2319" s="152"/>
      <c r="M2319" s="152"/>
      <c r="N2319" s="152"/>
      <c r="O2319" s="152"/>
      <c r="P2319" s="152"/>
      <c r="Q2319" s="152"/>
      <c r="R2319" s="152"/>
      <c r="S2319" s="152"/>
      <c r="T2319" s="152"/>
      <c r="U2319" s="152"/>
      <c r="V2319" s="156"/>
      <c r="W2319" s="152"/>
      <c r="X2319" s="153"/>
    </row>
    <row r="2320" spans="11:24" x14ac:dyDescent="0.2">
      <c r="K2320" s="152"/>
      <c r="L2320" s="152"/>
      <c r="M2320" s="152"/>
      <c r="N2320" s="152"/>
      <c r="O2320" s="152"/>
      <c r="P2320" s="152"/>
      <c r="Q2320" s="152"/>
      <c r="R2320" s="152"/>
      <c r="S2320" s="152"/>
      <c r="T2320" s="152"/>
      <c r="U2320" s="152"/>
      <c r="V2320" s="156"/>
      <c r="W2320" s="152"/>
      <c r="X2320" s="153"/>
    </row>
    <row r="2321" spans="11:24" x14ac:dyDescent="0.2">
      <c r="K2321" s="152"/>
      <c r="L2321" s="152"/>
      <c r="M2321" s="152"/>
      <c r="N2321" s="152"/>
      <c r="O2321" s="152"/>
      <c r="P2321" s="152"/>
      <c r="Q2321" s="152"/>
      <c r="R2321" s="152"/>
      <c r="S2321" s="152"/>
      <c r="T2321" s="152"/>
      <c r="U2321" s="152"/>
      <c r="V2321" s="156"/>
      <c r="W2321" s="152"/>
      <c r="X2321" s="153"/>
    </row>
    <row r="2322" spans="11:24" x14ac:dyDescent="0.2">
      <c r="K2322" s="152"/>
      <c r="L2322" s="152"/>
      <c r="M2322" s="152"/>
      <c r="N2322" s="152"/>
      <c r="O2322" s="152"/>
      <c r="P2322" s="152"/>
      <c r="Q2322" s="152"/>
      <c r="R2322" s="152"/>
      <c r="S2322" s="152"/>
      <c r="T2322" s="152"/>
      <c r="U2322" s="152"/>
      <c r="V2322" s="156"/>
      <c r="W2322" s="152"/>
      <c r="X2322" s="153"/>
    </row>
    <row r="2323" spans="11:24" x14ac:dyDescent="0.2">
      <c r="K2323" s="152"/>
      <c r="L2323" s="152"/>
      <c r="M2323" s="152"/>
      <c r="N2323" s="152"/>
      <c r="O2323" s="152"/>
      <c r="P2323" s="152"/>
      <c r="Q2323" s="152"/>
      <c r="R2323" s="152"/>
      <c r="S2323" s="152"/>
      <c r="T2323" s="152"/>
      <c r="U2323" s="152"/>
      <c r="V2323" s="156"/>
      <c r="W2323" s="152"/>
      <c r="X2323" s="153"/>
    </row>
    <row r="2324" spans="11:24" x14ac:dyDescent="0.2">
      <c r="K2324" s="152"/>
      <c r="L2324" s="152"/>
      <c r="M2324" s="152"/>
      <c r="N2324" s="152"/>
      <c r="O2324" s="152"/>
      <c r="P2324" s="152"/>
      <c r="Q2324" s="152"/>
      <c r="R2324" s="152"/>
      <c r="S2324" s="152"/>
      <c r="T2324" s="152"/>
      <c r="U2324" s="152"/>
      <c r="V2324" s="156"/>
      <c r="W2324" s="152"/>
      <c r="X2324" s="153"/>
    </row>
    <row r="2325" spans="11:24" x14ac:dyDescent="0.2">
      <c r="K2325" s="152"/>
      <c r="L2325" s="152"/>
      <c r="M2325" s="152"/>
      <c r="N2325" s="152"/>
      <c r="O2325" s="152"/>
      <c r="P2325" s="152"/>
      <c r="Q2325" s="152"/>
      <c r="R2325" s="152"/>
      <c r="S2325" s="152"/>
      <c r="T2325" s="152"/>
      <c r="U2325" s="152"/>
      <c r="V2325" s="156"/>
      <c r="W2325" s="152"/>
      <c r="X2325" s="153"/>
    </row>
    <row r="2326" spans="11:24" x14ac:dyDescent="0.2">
      <c r="K2326" s="152"/>
      <c r="L2326" s="152"/>
      <c r="M2326" s="152"/>
      <c r="N2326" s="152"/>
      <c r="O2326" s="152"/>
      <c r="P2326" s="152"/>
      <c r="Q2326" s="152"/>
      <c r="R2326" s="152"/>
      <c r="S2326" s="152"/>
      <c r="T2326" s="152"/>
      <c r="U2326" s="152"/>
      <c r="V2326" s="156"/>
      <c r="W2326" s="152"/>
      <c r="X2326" s="153"/>
    </row>
    <row r="2327" spans="11:24" x14ac:dyDescent="0.2">
      <c r="K2327" s="152"/>
      <c r="L2327" s="152"/>
      <c r="M2327" s="152"/>
      <c r="N2327" s="152"/>
      <c r="O2327" s="152"/>
      <c r="P2327" s="152"/>
      <c r="Q2327" s="152"/>
      <c r="R2327" s="152"/>
      <c r="S2327" s="152"/>
      <c r="T2327" s="152"/>
      <c r="U2327" s="152"/>
      <c r="V2327" s="156"/>
      <c r="W2327" s="152"/>
      <c r="X2327" s="153"/>
    </row>
    <row r="2328" spans="11:24" x14ac:dyDescent="0.2">
      <c r="K2328" s="152"/>
      <c r="L2328" s="152"/>
      <c r="M2328" s="152"/>
      <c r="N2328" s="152"/>
      <c r="O2328" s="152"/>
      <c r="P2328" s="152"/>
      <c r="Q2328" s="152"/>
      <c r="R2328" s="152"/>
      <c r="S2328" s="152"/>
      <c r="T2328" s="152"/>
      <c r="U2328" s="152"/>
      <c r="V2328" s="156"/>
      <c r="W2328" s="152"/>
      <c r="X2328" s="153"/>
    </row>
    <row r="2329" spans="11:24" x14ac:dyDescent="0.2">
      <c r="K2329" s="152"/>
      <c r="L2329" s="152"/>
      <c r="M2329" s="152"/>
      <c r="N2329" s="152"/>
      <c r="O2329" s="152"/>
      <c r="P2329" s="152"/>
      <c r="Q2329" s="152"/>
      <c r="R2329" s="152"/>
      <c r="S2329" s="152"/>
      <c r="T2329" s="152"/>
      <c r="U2329" s="152"/>
      <c r="V2329" s="156"/>
      <c r="W2329" s="152"/>
      <c r="X2329" s="153"/>
    </row>
    <row r="2330" spans="11:24" x14ac:dyDescent="0.2">
      <c r="K2330" s="152"/>
      <c r="L2330" s="152"/>
      <c r="M2330" s="152"/>
      <c r="N2330" s="152"/>
      <c r="O2330" s="152"/>
      <c r="P2330" s="152"/>
      <c r="Q2330" s="152"/>
      <c r="R2330" s="152"/>
      <c r="S2330" s="152"/>
      <c r="T2330" s="152"/>
      <c r="U2330" s="152"/>
      <c r="V2330" s="156"/>
      <c r="W2330" s="152"/>
      <c r="X2330" s="153"/>
    </row>
    <row r="2331" spans="11:24" x14ac:dyDescent="0.2">
      <c r="K2331" s="152"/>
      <c r="L2331" s="152"/>
      <c r="M2331" s="152"/>
      <c r="N2331" s="152"/>
      <c r="O2331" s="152"/>
      <c r="P2331" s="152"/>
      <c r="Q2331" s="152"/>
      <c r="R2331" s="152"/>
      <c r="S2331" s="152"/>
      <c r="T2331" s="152"/>
      <c r="U2331" s="152"/>
      <c r="V2331" s="156"/>
      <c r="W2331" s="152"/>
      <c r="X2331" s="153"/>
    </row>
    <row r="2332" spans="11:24" x14ac:dyDescent="0.2">
      <c r="K2332" s="152"/>
      <c r="L2332" s="152"/>
      <c r="M2332" s="152"/>
      <c r="N2332" s="152"/>
      <c r="O2332" s="152"/>
      <c r="P2332" s="152"/>
      <c r="Q2332" s="152"/>
      <c r="R2332" s="152"/>
      <c r="S2332" s="152"/>
      <c r="T2332" s="152"/>
      <c r="U2332" s="152"/>
      <c r="V2332" s="156"/>
      <c r="W2332" s="152"/>
      <c r="X2332" s="153"/>
    </row>
    <row r="2333" spans="11:24" x14ac:dyDescent="0.2">
      <c r="K2333" s="152"/>
      <c r="L2333" s="152"/>
      <c r="M2333" s="152"/>
      <c r="N2333" s="152"/>
      <c r="O2333" s="152"/>
      <c r="P2333" s="152"/>
      <c r="Q2333" s="152"/>
      <c r="R2333" s="152"/>
      <c r="S2333" s="152"/>
      <c r="T2333" s="152"/>
      <c r="U2333" s="152"/>
      <c r="V2333" s="156"/>
      <c r="W2333" s="152"/>
      <c r="X2333" s="153"/>
    </row>
    <row r="2334" spans="11:24" x14ac:dyDescent="0.2">
      <c r="K2334" s="152"/>
      <c r="L2334" s="152"/>
      <c r="M2334" s="152"/>
      <c r="N2334" s="152"/>
      <c r="O2334" s="152"/>
      <c r="P2334" s="152"/>
      <c r="Q2334" s="152"/>
      <c r="R2334" s="152"/>
      <c r="S2334" s="152"/>
      <c r="T2334" s="152"/>
      <c r="U2334" s="152"/>
      <c r="V2334" s="156"/>
      <c r="W2334" s="152"/>
      <c r="X2334" s="153"/>
    </row>
    <row r="2335" spans="11:24" x14ac:dyDescent="0.2">
      <c r="K2335" s="152"/>
      <c r="L2335" s="152"/>
      <c r="M2335" s="152"/>
      <c r="N2335" s="152"/>
      <c r="O2335" s="152"/>
      <c r="P2335" s="152"/>
      <c r="Q2335" s="152"/>
      <c r="R2335" s="152"/>
      <c r="S2335" s="152"/>
      <c r="T2335" s="152"/>
      <c r="U2335" s="152"/>
      <c r="V2335" s="156"/>
      <c r="W2335" s="152"/>
      <c r="X2335" s="153"/>
    </row>
    <row r="2336" spans="11:24" x14ac:dyDescent="0.2">
      <c r="K2336" s="152"/>
      <c r="L2336" s="152"/>
      <c r="M2336" s="152"/>
      <c r="N2336" s="152"/>
      <c r="O2336" s="152"/>
      <c r="P2336" s="152"/>
      <c r="Q2336" s="152"/>
      <c r="R2336" s="152"/>
      <c r="S2336" s="152"/>
      <c r="T2336" s="152"/>
      <c r="U2336" s="152"/>
      <c r="V2336" s="156"/>
      <c r="W2336" s="152"/>
      <c r="X2336" s="153"/>
    </row>
    <row r="2337" spans="11:24" x14ac:dyDescent="0.2">
      <c r="K2337" s="152"/>
      <c r="L2337" s="152"/>
      <c r="M2337" s="152"/>
      <c r="N2337" s="152"/>
      <c r="O2337" s="152"/>
      <c r="P2337" s="152"/>
      <c r="Q2337" s="152"/>
      <c r="R2337" s="152"/>
      <c r="S2337" s="152"/>
      <c r="T2337" s="152"/>
      <c r="U2337" s="152"/>
      <c r="V2337" s="156"/>
      <c r="W2337" s="152"/>
      <c r="X2337" s="153"/>
    </row>
    <row r="2338" spans="11:24" x14ac:dyDescent="0.2">
      <c r="K2338" s="152"/>
      <c r="L2338" s="152"/>
      <c r="M2338" s="152"/>
      <c r="N2338" s="152"/>
      <c r="O2338" s="152"/>
      <c r="P2338" s="152"/>
      <c r="Q2338" s="152"/>
      <c r="R2338" s="152"/>
      <c r="S2338" s="152"/>
      <c r="T2338" s="152"/>
      <c r="U2338" s="152"/>
      <c r="V2338" s="156"/>
      <c r="W2338" s="152"/>
      <c r="X2338" s="153"/>
    </row>
    <row r="2339" spans="11:24" x14ac:dyDescent="0.2">
      <c r="K2339" s="152"/>
      <c r="L2339" s="152"/>
      <c r="M2339" s="152"/>
      <c r="N2339" s="152"/>
      <c r="O2339" s="152"/>
      <c r="P2339" s="152"/>
      <c r="Q2339" s="152"/>
      <c r="R2339" s="152"/>
      <c r="S2339" s="152"/>
      <c r="T2339" s="152"/>
      <c r="U2339" s="152"/>
      <c r="V2339" s="156"/>
      <c r="W2339" s="152"/>
      <c r="X2339" s="153"/>
    </row>
    <row r="2340" spans="11:24" x14ac:dyDescent="0.2">
      <c r="K2340" s="152"/>
      <c r="L2340" s="152"/>
      <c r="M2340" s="152"/>
      <c r="N2340" s="152"/>
      <c r="O2340" s="152"/>
      <c r="P2340" s="152"/>
      <c r="Q2340" s="152"/>
      <c r="R2340" s="152"/>
      <c r="S2340" s="152"/>
      <c r="T2340" s="152"/>
      <c r="U2340" s="152"/>
      <c r="V2340" s="156"/>
      <c r="W2340" s="152"/>
      <c r="X2340" s="153"/>
    </row>
    <row r="2341" spans="11:24" x14ac:dyDescent="0.2">
      <c r="K2341" s="152"/>
      <c r="L2341" s="152"/>
      <c r="M2341" s="152"/>
      <c r="N2341" s="152"/>
      <c r="O2341" s="152"/>
      <c r="P2341" s="152"/>
      <c r="Q2341" s="152"/>
      <c r="R2341" s="152"/>
      <c r="S2341" s="152"/>
      <c r="T2341" s="152"/>
      <c r="U2341" s="152"/>
      <c r="V2341" s="156"/>
      <c r="W2341" s="152"/>
      <c r="X2341" s="153"/>
    </row>
    <row r="2342" spans="11:24" x14ac:dyDescent="0.2">
      <c r="K2342" s="152"/>
      <c r="L2342" s="152"/>
      <c r="M2342" s="152"/>
      <c r="N2342" s="152"/>
      <c r="O2342" s="152"/>
      <c r="P2342" s="152"/>
      <c r="Q2342" s="152"/>
      <c r="R2342" s="152"/>
      <c r="S2342" s="152"/>
      <c r="T2342" s="152"/>
      <c r="U2342" s="152"/>
      <c r="V2342" s="156"/>
      <c r="W2342" s="152"/>
      <c r="X2342" s="153"/>
    </row>
    <row r="2343" spans="11:24" x14ac:dyDescent="0.2">
      <c r="K2343" s="152"/>
      <c r="L2343" s="152"/>
      <c r="M2343" s="152"/>
      <c r="N2343" s="152"/>
      <c r="O2343" s="152"/>
      <c r="P2343" s="152"/>
      <c r="Q2343" s="152"/>
      <c r="R2343" s="152"/>
      <c r="S2343" s="152"/>
      <c r="T2343" s="152"/>
      <c r="U2343" s="152"/>
      <c r="V2343" s="156"/>
      <c r="W2343" s="152"/>
      <c r="X2343" s="153"/>
    </row>
    <row r="2344" spans="11:24" x14ac:dyDescent="0.2">
      <c r="K2344" s="152"/>
      <c r="L2344" s="152"/>
      <c r="M2344" s="152"/>
      <c r="N2344" s="152"/>
      <c r="O2344" s="152"/>
      <c r="P2344" s="152"/>
      <c r="Q2344" s="152"/>
      <c r="R2344" s="152"/>
      <c r="S2344" s="152"/>
      <c r="T2344" s="152"/>
      <c r="U2344" s="152"/>
      <c r="V2344" s="156"/>
      <c r="W2344" s="152"/>
      <c r="X2344" s="153"/>
    </row>
    <row r="2345" spans="11:24" x14ac:dyDescent="0.2">
      <c r="K2345" s="152"/>
      <c r="L2345" s="152"/>
      <c r="M2345" s="152"/>
      <c r="N2345" s="152"/>
      <c r="O2345" s="152"/>
      <c r="P2345" s="152"/>
      <c r="Q2345" s="152"/>
      <c r="R2345" s="152"/>
      <c r="S2345" s="152"/>
      <c r="T2345" s="152"/>
      <c r="U2345" s="152"/>
      <c r="V2345" s="156"/>
      <c r="W2345" s="152"/>
      <c r="X2345" s="153"/>
    </row>
    <row r="2346" spans="11:24" x14ac:dyDescent="0.2">
      <c r="K2346" s="152"/>
      <c r="L2346" s="152"/>
      <c r="M2346" s="152"/>
      <c r="N2346" s="152"/>
      <c r="O2346" s="152"/>
      <c r="P2346" s="152"/>
      <c r="Q2346" s="152"/>
      <c r="R2346" s="152"/>
      <c r="S2346" s="152"/>
      <c r="T2346" s="152"/>
      <c r="U2346" s="152"/>
      <c r="V2346" s="156"/>
      <c r="W2346" s="152"/>
      <c r="X2346" s="153"/>
    </row>
    <row r="2347" spans="11:24" x14ac:dyDescent="0.2">
      <c r="K2347" s="152"/>
      <c r="L2347" s="152"/>
      <c r="M2347" s="152"/>
      <c r="N2347" s="152"/>
      <c r="O2347" s="152"/>
      <c r="P2347" s="152"/>
      <c r="Q2347" s="152"/>
      <c r="R2347" s="152"/>
      <c r="S2347" s="152"/>
      <c r="T2347" s="152"/>
      <c r="U2347" s="152"/>
      <c r="V2347" s="156"/>
      <c r="W2347" s="152"/>
      <c r="X2347" s="153"/>
    </row>
    <row r="2348" spans="11:24" x14ac:dyDescent="0.2">
      <c r="K2348" s="152"/>
      <c r="L2348" s="152"/>
      <c r="M2348" s="152"/>
      <c r="N2348" s="152"/>
      <c r="O2348" s="152"/>
      <c r="P2348" s="152"/>
      <c r="Q2348" s="152"/>
      <c r="R2348" s="152"/>
      <c r="S2348" s="152"/>
      <c r="T2348" s="152"/>
      <c r="U2348" s="152"/>
      <c r="V2348" s="156"/>
      <c r="W2348" s="152"/>
      <c r="X2348" s="153"/>
    </row>
    <row r="2349" spans="11:24" x14ac:dyDescent="0.2">
      <c r="K2349" s="152"/>
      <c r="L2349" s="152"/>
      <c r="M2349" s="152"/>
      <c r="N2349" s="152"/>
      <c r="O2349" s="152"/>
      <c r="P2349" s="152"/>
      <c r="Q2349" s="152"/>
      <c r="R2349" s="152"/>
      <c r="S2349" s="152"/>
      <c r="T2349" s="152"/>
      <c r="U2349" s="152"/>
      <c r="V2349" s="156"/>
      <c r="W2349" s="152"/>
      <c r="X2349" s="153"/>
    </row>
    <row r="2350" spans="11:24" x14ac:dyDescent="0.2">
      <c r="K2350" s="152"/>
      <c r="L2350" s="152"/>
      <c r="M2350" s="152"/>
      <c r="N2350" s="152"/>
      <c r="O2350" s="152"/>
      <c r="P2350" s="152"/>
      <c r="Q2350" s="152"/>
      <c r="R2350" s="152"/>
      <c r="S2350" s="152"/>
      <c r="T2350" s="152"/>
      <c r="U2350" s="152"/>
      <c r="V2350" s="156"/>
      <c r="W2350" s="152"/>
      <c r="X2350" s="153"/>
    </row>
    <row r="2351" spans="11:24" x14ac:dyDescent="0.2">
      <c r="K2351" s="152"/>
      <c r="L2351" s="152"/>
      <c r="M2351" s="152"/>
      <c r="N2351" s="152"/>
      <c r="O2351" s="152"/>
      <c r="P2351" s="152"/>
      <c r="Q2351" s="152"/>
      <c r="R2351" s="152"/>
      <c r="S2351" s="152"/>
      <c r="T2351" s="152"/>
      <c r="U2351" s="152"/>
      <c r="V2351" s="156"/>
      <c r="W2351" s="152"/>
      <c r="X2351" s="153"/>
    </row>
    <row r="2352" spans="11:24" x14ac:dyDescent="0.2">
      <c r="K2352" s="152"/>
      <c r="L2352" s="152"/>
      <c r="M2352" s="152"/>
      <c r="N2352" s="152"/>
      <c r="O2352" s="152"/>
      <c r="P2352" s="152"/>
      <c r="Q2352" s="152"/>
      <c r="R2352" s="152"/>
      <c r="S2352" s="152"/>
      <c r="T2352" s="152"/>
      <c r="U2352" s="152"/>
      <c r="V2352" s="156"/>
      <c r="W2352" s="152"/>
      <c r="X2352" s="153"/>
    </row>
    <row r="2353" spans="11:24" x14ac:dyDescent="0.2">
      <c r="K2353" s="152"/>
      <c r="L2353" s="152"/>
      <c r="M2353" s="152"/>
      <c r="N2353" s="152"/>
      <c r="O2353" s="152"/>
      <c r="P2353" s="152"/>
      <c r="Q2353" s="152"/>
      <c r="R2353" s="152"/>
      <c r="S2353" s="152"/>
      <c r="T2353" s="152"/>
      <c r="U2353" s="152"/>
      <c r="V2353" s="156"/>
      <c r="W2353" s="152"/>
      <c r="X2353" s="153"/>
    </row>
    <row r="2354" spans="11:24" x14ac:dyDescent="0.2">
      <c r="K2354" s="152"/>
      <c r="L2354" s="152"/>
      <c r="M2354" s="152"/>
      <c r="N2354" s="152"/>
      <c r="O2354" s="152"/>
      <c r="P2354" s="152"/>
      <c r="Q2354" s="152"/>
      <c r="R2354" s="152"/>
      <c r="S2354" s="152"/>
      <c r="T2354" s="152"/>
      <c r="U2354" s="152"/>
      <c r="V2354" s="156"/>
      <c r="W2354" s="152"/>
      <c r="X2354" s="153"/>
    </row>
    <row r="2355" spans="11:24" x14ac:dyDescent="0.2">
      <c r="K2355" s="152"/>
      <c r="L2355" s="152"/>
      <c r="M2355" s="152"/>
      <c r="N2355" s="152"/>
      <c r="O2355" s="152"/>
      <c r="P2355" s="152"/>
      <c r="Q2355" s="152"/>
      <c r="R2355" s="152"/>
      <c r="S2355" s="152"/>
      <c r="T2355" s="152"/>
      <c r="U2355" s="152"/>
      <c r="V2355" s="156"/>
      <c r="W2355" s="152"/>
      <c r="X2355" s="153"/>
    </row>
    <row r="2356" spans="11:24" x14ac:dyDescent="0.2">
      <c r="K2356" s="152"/>
      <c r="L2356" s="152"/>
      <c r="M2356" s="152"/>
      <c r="N2356" s="152"/>
      <c r="O2356" s="152"/>
      <c r="P2356" s="152"/>
      <c r="Q2356" s="152"/>
      <c r="R2356" s="152"/>
      <c r="S2356" s="152"/>
      <c r="T2356" s="152"/>
      <c r="U2356" s="152"/>
      <c r="V2356" s="156"/>
      <c r="W2356" s="152"/>
      <c r="X2356" s="153"/>
    </row>
    <row r="2357" spans="11:24" x14ac:dyDescent="0.2">
      <c r="K2357" s="152"/>
      <c r="L2357" s="152"/>
      <c r="M2357" s="152"/>
      <c r="N2357" s="152"/>
      <c r="O2357" s="152"/>
      <c r="P2357" s="152"/>
      <c r="Q2357" s="152"/>
      <c r="R2357" s="152"/>
      <c r="S2357" s="152"/>
      <c r="T2357" s="152"/>
      <c r="U2357" s="152"/>
      <c r="V2357" s="156"/>
      <c r="W2357" s="152"/>
      <c r="X2357" s="153"/>
    </row>
    <row r="2358" spans="11:24" x14ac:dyDescent="0.2">
      <c r="K2358" s="152"/>
      <c r="L2358" s="152"/>
      <c r="M2358" s="152"/>
      <c r="N2358" s="152"/>
      <c r="O2358" s="152"/>
      <c r="P2358" s="152"/>
      <c r="Q2358" s="152"/>
      <c r="R2358" s="152"/>
      <c r="S2358" s="152"/>
      <c r="T2358" s="152"/>
      <c r="U2358" s="152"/>
      <c r="V2358" s="156"/>
      <c r="W2358" s="152"/>
      <c r="X2358" s="153"/>
    </row>
    <row r="2359" spans="11:24" x14ac:dyDescent="0.2">
      <c r="K2359" s="152"/>
      <c r="L2359" s="152"/>
      <c r="M2359" s="152"/>
      <c r="N2359" s="152"/>
      <c r="O2359" s="152"/>
      <c r="P2359" s="152"/>
      <c r="Q2359" s="152"/>
      <c r="R2359" s="152"/>
      <c r="S2359" s="152"/>
      <c r="T2359" s="152"/>
      <c r="U2359" s="152"/>
      <c r="V2359" s="156"/>
      <c r="W2359" s="152"/>
      <c r="X2359" s="153"/>
    </row>
    <row r="2360" spans="11:24" x14ac:dyDescent="0.2">
      <c r="K2360" s="152"/>
      <c r="L2360" s="152"/>
      <c r="M2360" s="152"/>
      <c r="N2360" s="152"/>
      <c r="O2360" s="152"/>
      <c r="P2360" s="152"/>
      <c r="Q2360" s="152"/>
      <c r="R2360" s="152"/>
      <c r="S2360" s="152"/>
      <c r="T2360" s="152"/>
      <c r="U2360" s="152"/>
      <c r="V2360" s="156"/>
      <c r="W2360" s="152"/>
      <c r="X2360" s="153"/>
    </row>
    <row r="2361" spans="11:24" x14ac:dyDescent="0.2">
      <c r="K2361" s="152"/>
      <c r="L2361" s="152"/>
      <c r="M2361" s="152"/>
      <c r="N2361" s="152"/>
      <c r="O2361" s="152"/>
      <c r="P2361" s="152"/>
      <c r="Q2361" s="152"/>
      <c r="R2361" s="152"/>
      <c r="S2361" s="152"/>
      <c r="T2361" s="152"/>
      <c r="U2361" s="152"/>
      <c r="V2361" s="156"/>
      <c r="W2361" s="152"/>
      <c r="X2361" s="153"/>
    </row>
    <row r="2362" spans="11:24" x14ac:dyDescent="0.2">
      <c r="K2362" s="152"/>
      <c r="L2362" s="152"/>
      <c r="M2362" s="152"/>
      <c r="N2362" s="152"/>
      <c r="O2362" s="152"/>
      <c r="P2362" s="152"/>
      <c r="Q2362" s="152"/>
      <c r="R2362" s="152"/>
      <c r="S2362" s="152"/>
      <c r="T2362" s="152"/>
      <c r="U2362" s="152"/>
      <c r="V2362" s="156"/>
      <c r="W2362" s="152"/>
      <c r="X2362" s="153"/>
    </row>
    <row r="2363" spans="11:24" x14ac:dyDescent="0.2">
      <c r="K2363" s="152"/>
      <c r="L2363" s="152"/>
      <c r="M2363" s="152"/>
      <c r="N2363" s="152"/>
      <c r="O2363" s="152"/>
      <c r="P2363" s="152"/>
      <c r="Q2363" s="152"/>
      <c r="R2363" s="152"/>
      <c r="S2363" s="152"/>
      <c r="T2363" s="152"/>
      <c r="U2363" s="152"/>
      <c r="V2363" s="156"/>
      <c r="W2363" s="152"/>
      <c r="X2363" s="153"/>
    </row>
    <row r="2364" spans="11:24" x14ac:dyDescent="0.2">
      <c r="K2364" s="152"/>
      <c r="L2364" s="152"/>
      <c r="M2364" s="152"/>
      <c r="N2364" s="152"/>
      <c r="O2364" s="152"/>
      <c r="P2364" s="152"/>
      <c r="Q2364" s="152"/>
      <c r="R2364" s="152"/>
      <c r="S2364" s="152"/>
      <c r="T2364" s="152"/>
      <c r="U2364" s="152"/>
      <c r="V2364" s="156"/>
      <c r="W2364" s="152"/>
      <c r="X2364" s="153"/>
    </row>
    <row r="2365" spans="11:24" x14ac:dyDescent="0.2">
      <c r="K2365" s="152"/>
      <c r="L2365" s="152"/>
      <c r="M2365" s="152"/>
      <c r="N2365" s="152"/>
      <c r="O2365" s="152"/>
      <c r="P2365" s="152"/>
      <c r="Q2365" s="152"/>
      <c r="R2365" s="152"/>
      <c r="S2365" s="152"/>
      <c r="T2365" s="152"/>
      <c r="U2365" s="152"/>
      <c r="V2365" s="156"/>
      <c r="W2365" s="152"/>
      <c r="X2365" s="153"/>
    </row>
    <row r="2366" spans="11:24" x14ac:dyDescent="0.2">
      <c r="K2366" s="152"/>
      <c r="L2366" s="152"/>
      <c r="M2366" s="152"/>
      <c r="N2366" s="152"/>
      <c r="O2366" s="152"/>
      <c r="P2366" s="152"/>
      <c r="Q2366" s="152"/>
      <c r="R2366" s="152"/>
      <c r="S2366" s="152"/>
      <c r="T2366" s="152"/>
      <c r="U2366" s="152"/>
      <c r="V2366" s="156"/>
      <c r="W2366" s="152"/>
      <c r="X2366" s="153"/>
    </row>
    <row r="2367" spans="11:24" x14ac:dyDescent="0.2">
      <c r="K2367" s="152"/>
      <c r="L2367" s="152"/>
      <c r="M2367" s="152"/>
      <c r="N2367" s="152"/>
      <c r="O2367" s="152"/>
      <c r="P2367" s="152"/>
      <c r="Q2367" s="152"/>
      <c r="R2367" s="152"/>
      <c r="S2367" s="152"/>
      <c r="T2367" s="152"/>
      <c r="U2367" s="152"/>
      <c r="V2367" s="156"/>
      <c r="W2367" s="152"/>
      <c r="X2367" s="153"/>
    </row>
    <row r="2368" spans="11:24" x14ac:dyDescent="0.2">
      <c r="K2368" s="152"/>
      <c r="L2368" s="152"/>
      <c r="M2368" s="152"/>
      <c r="N2368" s="152"/>
      <c r="O2368" s="152"/>
      <c r="P2368" s="152"/>
      <c r="Q2368" s="152"/>
      <c r="R2368" s="152"/>
      <c r="S2368" s="152"/>
      <c r="T2368" s="152"/>
      <c r="U2368" s="152"/>
      <c r="V2368" s="156"/>
      <c r="W2368" s="152"/>
      <c r="X2368" s="153"/>
    </row>
    <row r="2369" spans="11:24" x14ac:dyDescent="0.2">
      <c r="K2369" s="152"/>
      <c r="L2369" s="152"/>
      <c r="M2369" s="152"/>
      <c r="N2369" s="152"/>
      <c r="O2369" s="152"/>
      <c r="P2369" s="152"/>
      <c r="Q2369" s="152"/>
      <c r="R2369" s="152"/>
      <c r="S2369" s="152"/>
      <c r="T2369" s="152"/>
      <c r="U2369" s="152"/>
      <c r="V2369" s="156"/>
      <c r="W2369" s="152"/>
      <c r="X2369" s="153"/>
    </row>
    <row r="2370" spans="11:24" x14ac:dyDescent="0.2">
      <c r="K2370" s="152"/>
      <c r="L2370" s="152"/>
      <c r="M2370" s="152"/>
      <c r="N2370" s="152"/>
      <c r="O2370" s="152"/>
      <c r="P2370" s="152"/>
      <c r="Q2370" s="152"/>
      <c r="R2370" s="152"/>
      <c r="S2370" s="152"/>
      <c r="T2370" s="152"/>
      <c r="U2370" s="152"/>
      <c r="V2370" s="156"/>
      <c r="W2370" s="152"/>
      <c r="X2370" s="153"/>
    </row>
    <row r="2371" spans="11:24" x14ac:dyDescent="0.2">
      <c r="K2371" s="152"/>
      <c r="L2371" s="152"/>
      <c r="M2371" s="152"/>
      <c r="N2371" s="152"/>
      <c r="O2371" s="152"/>
      <c r="P2371" s="152"/>
      <c r="Q2371" s="152"/>
      <c r="R2371" s="152"/>
      <c r="S2371" s="152"/>
      <c r="T2371" s="152"/>
      <c r="U2371" s="152"/>
      <c r="V2371" s="156"/>
      <c r="W2371" s="152"/>
      <c r="X2371" s="153"/>
    </row>
    <row r="2372" spans="11:24" x14ac:dyDescent="0.2">
      <c r="K2372" s="152"/>
      <c r="L2372" s="152"/>
      <c r="M2372" s="152"/>
      <c r="N2372" s="152"/>
      <c r="O2372" s="152"/>
      <c r="P2372" s="152"/>
      <c r="Q2372" s="152"/>
      <c r="R2372" s="152"/>
      <c r="S2372" s="152"/>
      <c r="T2372" s="152"/>
      <c r="U2372" s="152"/>
      <c r="V2372" s="156"/>
      <c r="W2372" s="152"/>
      <c r="X2372" s="153"/>
    </row>
  </sheetData>
  <autoFilter ref="A13:AE66" xr:uid="{00000000-0001-0000-0000-000000000000}"/>
  <mergeCells count="78">
    <mergeCell ref="A64:AD64"/>
    <mergeCell ref="A65:AD65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  <mergeCell ref="A66:AD66"/>
    <mergeCell ref="A63:AD63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1:T61"/>
    <mergeCell ref="AB11:AC11"/>
    <mergeCell ref="U11:V11"/>
    <mergeCell ref="X11:Y11"/>
    <mergeCell ref="A62:T62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68:X68"/>
    <mergeCell ref="AA68:AE68"/>
    <mergeCell ref="T69:X69"/>
    <mergeCell ref="AA69:AE69"/>
    <mergeCell ref="T70:X70"/>
    <mergeCell ref="AA70:AE70"/>
    <mergeCell ref="T71:X71"/>
    <mergeCell ref="AA71:AE71"/>
    <mergeCell ref="T73:X73"/>
    <mergeCell ref="AA73:AE73"/>
    <mergeCell ref="T74:X74"/>
    <mergeCell ref="AA74:AE74"/>
  </mergeCells>
  <printOptions horizontalCentered="1"/>
  <pageMargins left="0.23622047244094491" right="0.23622047244094491" top="3.937007874015748E-2" bottom="3.937007874015748E-2" header="0" footer="0"/>
  <pageSetup paperSize="14" scale="32" orientation="landscape" horizontalDpi="4294967293" r:id="rId1"/>
  <rowBreaks count="2" manualBreakCount="2">
    <brk id="23" max="30" man="1"/>
    <brk id="3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Padang Batung</vt:lpstr>
      <vt:lpstr>'Padang Batung'!Print_Area</vt:lpstr>
      <vt:lpstr>'Padang Batung'!Print_Titles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</cp:lastModifiedBy>
  <dcterms:created xsi:type="dcterms:W3CDTF">2020-03-18T05:59:44Z</dcterms:created>
  <dcterms:modified xsi:type="dcterms:W3CDTF">2023-04-13T05:51:23Z</dcterms:modified>
</cp:coreProperties>
</file>