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Bag PBJ SETDA" sheetId="1" r:id="rId1"/>
  </sheets>
  <definedNames>
    <definedName name="_xlnm.Print_Area" localSheetId="0">'Bag PBJ SETDA'!$A$1:$AM$40</definedName>
    <definedName name="_xlnm.Print_Titles" localSheetId="0">'Bag PBJ SETDA'!$7:$12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" i="1" l="1"/>
  <c r="Z14" i="1"/>
  <c r="AB14" i="1"/>
  <c r="AB20" i="1"/>
  <c r="AE20" i="1"/>
  <c r="Y13" i="1"/>
  <c r="V13" i="1" l="1"/>
  <c r="M13" i="1" l="1"/>
  <c r="J13" i="1"/>
  <c r="H16" i="1" l="1"/>
  <c r="H14" i="1"/>
  <c r="N13" i="1"/>
  <c r="S13" i="1" l="1"/>
  <c r="P13" i="1" l="1"/>
  <c r="AI19" i="1" l="1"/>
  <c r="AL19" i="1" s="1"/>
  <c r="AG19" i="1"/>
  <c r="AJ19" i="1" s="1"/>
  <c r="G13" i="1" l="1"/>
  <c r="AG17" i="1" l="1"/>
  <c r="AJ17" i="1" s="1"/>
  <c r="AI17" i="1"/>
  <c r="AL17" i="1" s="1"/>
  <c r="AJ14" i="1" l="1"/>
  <c r="AD18" i="1"/>
  <c r="Z18" i="1"/>
  <c r="AD16" i="1"/>
  <c r="Z16" i="1"/>
  <c r="AD15" i="1"/>
  <c r="Z15" i="1"/>
  <c r="AD13" i="1"/>
  <c r="Z13" i="1"/>
  <c r="AG18" i="1" l="1"/>
  <c r="AJ18" i="1" s="1"/>
  <c r="AB18" i="1"/>
  <c r="AI15" i="1"/>
  <c r="AL15" i="1" s="1"/>
  <c r="AE15" i="1"/>
  <c r="AG16" i="1"/>
  <c r="AJ16" i="1" s="1"/>
  <c r="AB16" i="1"/>
  <c r="AG15" i="1"/>
  <c r="AJ15" i="1" s="1"/>
  <c r="AB15" i="1"/>
  <c r="AI18" i="1"/>
  <c r="AL18" i="1" s="1"/>
  <c r="AE18" i="1"/>
  <c r="AG13" i="1"/>
  <c r="AJ13" i="1" s="1"/>
  <c r="AB13" i="1"/>
  <c r="AI13" i="1"/>
  <c r="AL13" i="1" s="1"/>
  <c r="AE13" i="1"/>
  <c r="AI16" i="1"/>
  <c r="AL16" i="1" s="1"/>
  <c r="AE16" i="1"/>
  <c r="AE21" i="1" l="1"/>
  <c r="AB21" i="1"/>
</calcChain>
</file>

<file path=xl/comments1.xml><?xml version="1.0" encoding="utf-8"?>
<comments xmlns="http://schemas.openxmlformats.org/spreadsheetml/2006/main">
  <authors>
    <author>W10 PRO</author>
  </authors>
  <commentList>
    <comment ref="H13" authorId="0" shapeId="0">
      <text>
        <r>
          <rPr>
            <b/>
            <sz val="12"/>
            <color indexed="81"/>
            <rFont val="Tahoma"/>
            <family val="2"/>
          </rPr>
          <t>Jumlah PD yang melaksanakan PBJ melalui ULP/jumlah seluruh PD dikali 100</t>
        </r>
      </text>
    </comment>
    <comment ref="H14" authorId="0" shapeId="0">
      <text>
        <r>
          <rPr>
            <b/>
            <sz val="12"/>
            <color indexed="81"/>
            <rFont val="Tahoma"/>
            <family val="2"/>
          </rPr>
          <t>Jumlah Standardisasi yang sudah dipenuhi/jumlah standardisasai yang harus dipenuhi dikali 100</t>
        </r>
      </text>
    </comment>
    <comment ref="M16" authorId="0" shapeId="0">
      <text>
        <r>
          <rPr>
            <b/>
            <sz val="12"/>
            <color indexed="81"/>
            <rFont val="Tahoma"/>
            <family val="2"/>
          </rPr>
          <t>belanja modal dan internet server SPSE</t>
        </r>
      </text>
    </comment>
    <comment ref="S16" authorId="0" shapeId="0">
      <text>
        <r>
          <rPr>
            <b/>
            <sz val="12"/>
            <color indexed="81"/>
            <rFont val="Tahoma"/>
            <family val="2"/>
          </rPr>
          <t>belanja modal</t>
        </r>
      </text>
    </comment>
    <comment ref="M17" authorId="0" shapeId="0">
      <text>
        <r>
          <rPr>
            <b/>
            <sz val="12"/>
            <color indexed="81"/>
            <rFont val="Tahoma"/>
            <family val="2"/>
          </rPr>
          <t>dihapus (0)</t>
        </r>
      </text>
    </comment>
  </commentList>
</comments>
</file>

<file path=xl/sharedStrings.xml><?xml version="1.0" encoding="utf-8"?>
<sst xmlns="http://schemas.openxmlformats.org/spreadsheetml/2006/main" count="169" uniqueCount="82">
  <si>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</si>
  <si>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</si>
  <si>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</si>
  <si>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</si>
  <si>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</si>
  <si>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</si>
  <si>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</si>
  <si>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</si>
  <si>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</si>
  <si>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</si>
  <si>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</si>
  <si>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Capaian Kinerja dan Anggaran Renja Perangkat Daerah yang Dievaluasi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</si>
  <si>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</si>
  <si>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</si>
  <si>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</si>
  <si>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</si>
  <si>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</si>
  <si>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</si>
  <si>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</si>
  <si>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</si>
  <si>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</si>
  <si>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</si>
  <si>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</si>
  <si>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</si>
  <si>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</si>
  <si>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</si>
  <si>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</si>
  <si>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</si>
  <si>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</si>
  <si>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</si>
  <si>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</si>
  <si>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</si>
  <si>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</si>
  <si>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</si>
  <si>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</si>
  <si>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</si>
  <si>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</si>
  <si>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</si>
  <si>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</si>
  <si>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</si>
  <si>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</si>
  <si>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</si>
  <si>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</si>
  <si>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</si>
  <si>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</si>
  <si>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</si>
  <si>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</si>
  <si>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</si>
  <si>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%</t>
  </si>
  <si>
    <t>Pelayanan Pengadaan Barang/Jasa</t>
  </si>
  <si>
    <t>Standarisasi Layanan Pengadaan Secara Elektronik</t>
  </si>
  <si>
    <t>Sosialisasi Peraturan Pengadaan Barang/Jasa</t>
  </si>
  <si>
    <t>Bimbingan Teknis Pengadaan Barang/Jasa</t>
  </si>
  <si>
    <t>Persentase Paket Lelang yang dilaksanakan</t>
  </si>
  <si>
    <t xml:space="preserve">Jumlah Sosialisasi Peraturan Terkait Pengadaan Barang/Jasa </t>
  </si>
  <si>
    <t>Jumlah Bimbingan Teknis Aplikasi SPSE, SiRUP</t>
  </si>
  <si>
    <t>Program Peningkatan Kualitas Pelayanan Pengadaan Barang/Jasa</t>
  </si>
  <si>
    <t>Persentase Perangkat Daerah yang melaksanakan PBJ melalui ULP</t>
  </si>
  <si>
    <t>Persentase Pemenuhan Peningkatan Standarisasi Sistem LPSE</t>
  </si>
  <si>
    <t>Keg</t>
  </si>
  <si>
    <t>Persentase Jumlah Standarisasi yang dicapai</t>
  </si>
  <si>
    <t>Pembinaan SDM, Konsultasi dan Bimbingan Teknis Pengadaan Barang/Jasa</t>
  </si>
  <si>
    <t>Jumlah Sosialisasi Peraturan Terkait Pengadaan Barang/Jasa Pemerintah, SPSE, SIRUP, dan SIKAP</t>
  </si>
  <si>
    <t>[kolom (12)(K) : kolom (7)(K)] x 100%</t>
  </si>
  <si>
    <t>[kolom (12)(Rp) : kolom (7)(Rp)] x 100%</t>
  </si>
  <si>
    <t>BAGIAN PENGADAAN BARANG/JASA SEKRETARIAT DAERAH</t>
  </si>
  <si>
    <t>Bagian Pengadaan Barang/Jasa Sekretariat Daerah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</si>
  <si>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</si>
  <si>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</si>
  <si>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</si>
  <si>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</si>
  <si>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</si>
  <si>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</si>
  <si>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Bagian PBJ Sekretariat Daerah</t>
  </si>
  <si>
    <t xml:space="preserve"> Faktor pendorong keberhasilan pencapaian: Fasilitas penunjang untuk kelancaran kerja dan SDM pada bagian PBJ sudah mulai dilengkapi serta sudah ada kesadaran dari SKPD untuk terus berkonsultasi dalam setiap pengerjaan Tender dan paket lainnya.</t>
  </si>
  <si>
    <t>Faktor penghambat pencapaian kinerja: Kurangnya SDM pada bagian PBJ khususnya Subbag Pengelolaan LPSE sehingga penyelesaian pemenuhan kelengkapan dokumen menjadi terhambat.</t>
  </si>
  <si>
    <t>Tindak lanjut yang diperlukan dalam triwulan berikutnya*): Sudah mengajukan permohonan penambahan personil untuk Subbag Pengelolaan LPSE sehingga diharapkan dapat mencapai target yang telah ditetapkan.</t>
  </si>
  <si>
    <t>Tindak lanjut yang diperlukan dalam Renja Perangkat Daerah Kabupaten berikutnya*): Terus meningkatkan kuantitas dan kualitas SDM serta perlu peremajaan fasilitas pendukung sesuai dengan kemajuan teknologi.</t>
  </si>
  <si>
    <t>MAHYUNI, ST, MM</t>
  </si>
  <si>
    <t>NIP. 19790601 200604 1 019</t>
  </si>
  <si>
    <t>PERIODE PELAKSANAAN TRIWULAN IV TAHUN 2020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</si>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</sst>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1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top" wrapText="1"/>
    </xf>
    <xf numFmtId="1" fontId="6" fillId="0" borderId="2" xfId="0" quotePrefix="1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5" fontId="6" fillId="0" borderId="6" xfId="1" quotePrefix="1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vertical="top"/>
    </xf>
    <xf numFmtId="166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4" fillId="3" borderId="15" xfId="0" applyFont="1" applyFill="1" applyBorder="1"/>
    <xf numFmtId="0" fontId="6" fillId="0" borderId="15" xfId="0" applyFont="1" applyFill="1" applyBorder="1" applyAlignment="1">
      <alignment horizontal="center" vertical="top"/>
    </xf>
    <xf numFmtId="2" fontId="6" fillId="0" borderId="2" xfId="0" quotePrefix="1" applyNumberFormat="1" applyFont="1" applyFill="1" applyBorder="1" applyAlignment="1">
      <alignment horizontal="center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36"/>
  <sheetViews>
    <sheetView tabSelected="1" showRuler="0" view="pageBreakPreview" topLeftCell="E22" zoomScale="70" zoomScaleNormal="40" zoomScaleSheetLayoutView="70" zoomScalePageLayoutView="55" workbookViewId="0">
      <selection activeCell="AH29" sqref="AH29:AM29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1"/>
    </row>
    <row r="2" spans="1:45" ht="23.25" x14ac:dyDescent="0.3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3"/>
    </row>
    <row r="3" spans="1:45" ht="23.25" x14ac:dyDescent="0.35">
      <c r="A3" s="81" t="s">
        <v>65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3"/>
    </row>
    <row r="4" spans="1:45" ht="23.25" x14ac:dyDescent="0.35">
      <c r="A4" s="82" t="s">
        <v>80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1"/>
    </row>
    <row r="5" spans="1:45" ht="18" x14ac:dyDescent="0.2">
      <c r="A5" s="83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</row>
    <row r="6" spans="1:45" ht="18" x14ac:dyDescent="0.25">
      <c r="A6" s="77" t="s">
        <v>65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</row>
    <row r="7" spans="1:45" ht="81" customHeight="1" x14ac:dyDescent="0.2">
      <c r="A7" s="84" t="s">
        <v>3</v>
      </c>
      <c r="B7" s="84" t="s">
        <v>4</v>
      </c>
      <c r="C7" s="85" t="s">
        <v>5</v>
      </c>
      <c r="D7" s="85" t="s">
        <v>6</v>
      </c>
      <c r="E7" s="68" t="s">
        <v>7</v>
      </c>
      <c r="F7" s="69"/>
      <c r="G7" s="70"/>
      <c r="H7" s="68" t="s">
        <v>8</v>
      </c>
      <c r="I7" s="69"/>
      <c r="J7" s="70"/>
      <c r="K7" s="68" t="s">
        <v>9</v>
      </c>
      <c r="L7" s="69"/>
      <c r="M7" s="69"/>
      <c r="N7" s="68" t="s">
        <v>10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  <c r="Z7" s="68" t="s">
        <v>11</v>
      </c>
      <c r="AA7" s="69"/>
      <c r="AB7" s="69"/>
      <c r="AC7" s="69"/>
      <c r="AD7" s="69"/>
      <c r="AE7" s="69"/>
      <c r="AF7" s="70"/>
      <c r="AG7" s="68" t="s">
        <v>12</v>
      </c>
      <c r="AH7" s="69"/>
      <c r="AI7" s="70"/>
      <c r="AJ7" s="68" t="s">
        <v>13</v>
      </c>
      <c r="AK7" s="69"/>
      <c r="AL7" s="69"/>
      <c r="AM7" s="86" t="s">
        <v>14</v>
      </c>
      <c r="AO7" s="4"/>
      <c r="AP7" s="4"/>
      <c r="AQ7" s="4"/>
      <c r="AR7" s="4"/>
      <c r="AS7" s="4"/>
    </row>
    <row r="8" spans="1:45" ht="18" customHeight="1" x14ac:dyDescent="0.2">
      <c r="A8" s="84"/>
      <c r="B8" s="84"/>
      <c r="C8" s="85"/>
      <c r="D8" s="85"/>
      <c r="E8" s="71"/>
      <c r="F8" s="72"/>
      <c r="G8" s="73"/>
      <c r="H8" s="71"/>
      <c r="I8" s="72"/>
      <c r="J8" s="73"/>
      <c r="K8" s="74"/>
      <c r="L8" s="75"/>
      <c r="M8" s="75"/>
      <c r="N8" s="74"/>
      <c r="O8" s="75"/>
      <c r="P8" s="75"/>
      <c r="Q8" s="75"/>
      <c r="R8" s="75"/>
      <c r="S8" s="75"/>
      <c r="T8" s="75"/>
      <c r="U8" s="75"/>
      <c r="V8" s="75"/>
      <c r="W8" s="75"/>
      <c r="X8" s="75"/>
      <c r="Y8" s="76"/>
      <c r="Z8" s="74"/>
      <c r="AA8" s="75"/>
      <c r="AB8" s="75"/>
      <c r="AC8" s="75"/>
      <c r="AD8" s="75"/>
      <c r="AE8" s="75"/>
      <c r="AF8" s="76"/>
      <c r="AG8" s="74"/>
      <c r="AH8" s="75"/>
      <c r="AI8" s="76"/>
      <c r="AJ8" s="74"/>
      <c r="AK8" s="75"/>
      <c r="AL8" s="75"/>
      <c r="AM8" s="87"/>
    </row>
    <row r="9" spans="1:45" ht="15.75" customHeight="1" x14ac:dyDescent="0.2">
      <c r="A9" s="84"/>
      <c r="B9" s="84"/>
      <c r="C9" s="85"/>
      <c r="D9" s="85"/>
      <c r="E9" s="74"/>
      <c r="F9" s="75"/>
      <c r="G9" s="76"/>
      <c r="H9" s="74"/>
      <c r="I9" s="75"/>
      <c r="J9" s="76"/>
      <c r="K9" s="88">
        <v>2020</v>
      </c>
      <c r="L9" s="89"/>
      <c r="M9" s="90"/>
      <c r="N9" s="78" t="s">
        <v>15</v>
      </c>
      <c r="O9" s="79"/>
      <c r="P9" s="80"/>
      <c r="Q9" s="78" t="s">
        <v>16</v>
      </c>
      <c r="R9" s="79"/>
      <c r="S9" s="80"/>
      <c r="T9" s="78" t="s">
        <v>17</v>
      </c>
      <c r="U9" s="79"/>
      <c r="V9" s="80"/>
      <c r="W9" s="78" t="s">
        <v>18</v>
      </c>
      <c r="X9" s="79"/>
      <c r="Y9" s="80"/>
      <c r="Z9" s="78">
        <v>2020</v>
      </c>
      <c r="AA9" s="79"/>
      <c r="AB9" s="79"/>
      <c r="AC9" s="79"/>
      <c r="AD9" s="79"/>
      <c r="AE9" s="79"/>
      <c r="AF9" s="80"/>
      <c r="AG9" s="78">
        <v>2020</v>
      </c>
      <c r="AH9" s="79"/>
      <c r="AI9" s="80"/>
      <c r="AJ9" s="78">
        <v>2020</v>
      </c>
      <c r="AK9" s="79"/>
      <c r="AL9" s="80"/>
      <c r="AM9" s="5"/>
    </row>
    <row r="10" spans="1:45" s="7" customFormat="1" ht="15.75" x14ac:dyDescent="0.25">
      <c r="A10" s="107">
        <v>1</v>
      </c>
      <c r="B10" s="107">
        <v>2</v>
      </c>
      <c r="C10" s="107">
        <v>3</v>
      </c>
      <c r="D10" s="107">
        <v>4</v>
      </c>
      <c r="E10" s="91">
        <v>5</v>
      </c>
      <c r="F10" s="93"/>
      <c r="G10" s="92"/>
      <c r="H10" s="91">
        <v>6</v>
      </c>
      <c r="I10" s="93"/>
      <c r="J10" s="92"/>
      <c r="K10" s="97">
        <v>7</v>
      </c>
      <c r="L10" s="98"/>
      <c r="M10" s="99"/>
      <c r="N10" s="97">
        <v>8</v>
      </c>
      <c r="O10" s="98"/>
      <c r="P10" s="99"/>
      <c r="Q10" s="97">
        <v>9</v>
      </c>
      <c r="R10" s="98"/>
      <c r="S10" s="99"/>
      <c r="T10" s="97">
        <v>10</v>
      </c>
      <c r="U10" s="98"/>
      <c r="V10" s="99"/>
      <c r="W10" s="97">
        <v>11</v>
      </c>
      <c r="X10" s="98"/>
      <c r="Y10" s="99"/>
      <c r="Z10" s="94">
        <v>12</v>
      </c>
      <c r="AA10" s="95"/>
      <c r="AB10" s="95"/>
      <c r="AC10" s="95"/>
      <c r="AD10" s="95"/>
      <c r="AE10" s="95"/>
      <c r="AF10" s="96"/>
      <c r="AG10" s="94">
        <v>13</v>
      </c>
      <c r="AH10" s="95"/>
      <c r="AI10" s="96"/>
      <c r="AJ10" s="94">
        <v>14</v>
      </c>
      <c r="AK10" s="95"/>
      <c r="AL10" s="96"/>
      <c r="AM10" s="6">
        <v>15</v>
      </c>
    </row>
    <row r="11" spans="1:45" s="7" customFormat="1" ht="87" customHeight="1" x14ac:dyDescent="0.2">
      <c r="A11" s="111"/>
      <c r="B11" s="111"/>
      <c r="C11" s="111"/>
      <c r="D11" s="111"/>
      <c r="E11" s="101" t="s">
        <v>19</v>
      </c>
      <c r="F11" s="102"/>
      <c r="G11" s="105" t="s">
        <v>20</v>
      </c>
      <c r="H11" s="101" t="s">
        <v>19</v>
      </c>
      <c r="I11" s="102"/>
      <c r="J11" s="105" t="s">
        <v>20</v>
      </c>
      <c r="K11" s="101" t="s">
        <v>19</v>
      </c>
      <c r="L11" s="102"/>
      <c r="M11" s="107" t="s">
        <v>20</v>
      </c>
      <c r="N11" s="101" t="s">
        <v>19</v>
      </c>
      <c r="O11" s="102"/>
      <c r="P11" s="107" t="s">
        <v>20</v>
      </c>
      <c r="Q11" s="101" t="s">
        <v>19</v>
      </c>
      <c r="R11" s="102"/>
      <c r="S11" s="107" t="s">
        <v>20</v>
      </c>
      <c r="T11" s="101" t="s">
        <v>19</v>
      </c>
      <c r="U11" s="102"/>
      <c r="V11" s="107" t="s">
        <v>20</v>
      </c>
      <c r="W11" s="101" t="s">
        <v>19</v>
      </c>
      <c r="X11" s="102"/>
      <c r="Y11" s="107" t="s">
        <v>20</v>
      </c>
      <c r="Z11" s="91" t="s">
        <v>21</v>
      </c>
      <c r="AA11" s="92"/>
      <c r="AB11" s="91" t="s">
        <v>63</v>
      </c>
      <c r="AC11" s="92"/>
      <c r="AD11" s="8" t="s">
        <v>22</v>
      </c>
      <c r="AE11" s="91" t="s">
        <v>64</v>
      </c>
      <c r="AF11" s="92"/>
      <c r="AG11" s="91" t="s">
        <v>23</v>
      </c>
      <c r="AH11" s="92"/>
      <c r="AI11" s="8" t="s">
        <v>24</v>
      </c>
      <c r="AJ11" s="91" t="s">
        <v>25</v>
      </c>
      <c r="AK11" s="92"/>
      <c r="AL11" s="8" t="s">
        <v>26</v>
      </c>
      <c r="AM11" s="9"/>
    </row>
    <row r="12" spans="1:45" s="7" customFormat="1" ht="15.75" x14ac:dyDescent="0.2">
      <c r="A12" s="105"/>
      <c r="B12" s="105"/>
      <c r="C12" s="105"/>
      <c r="D12" s="105"/>
      <c r="E12" s="103"/>
      <c r="F12" s="104"/>
      <c r="G12" s="106"/>
      <c r="H12" s="103"/>
      <c r="I12" s="104"/>
      <c r="J12" s="106"/>
      <c r="K12" s="103"/>
      <c r="L12" s="104"/>
      <c r="M12" s="105"/>
      <c r="N12" s="103"/>
      <c r="O12" s="104"/>
      <c r="P12" s="105"/>
      <c r="Q12" s="103"/>
      <c r="R12" s="104"/>
      <c r="S12" s="105"/>
      <c r="T12" s="103"/>
      <c r="U12" s="104"/>
      <c r="V12" s="105"/>
      <c r="W12" s="103"/>
      <c r="X12" s="104"/>
      <c r="Y12" s="105"/>
      <c r="Z12" s="103" t="s">
        <v>19</v>
      </c>
      <c r="AA12" s="104"/>
      <c r="AB12" s="103" t="s">
        <v>19</v>
      </c>
      <c r="AC12" s="104"/>
      <c r="AD12" s="10" t="s">
        <v>20</v>
      </c>
      <c r="AE12" s="103" t="s">
        <v>20</v>
      </c>
      <c r="AF12" s="104"/>
      <c r="AG12" s="103" t="s">
        <v>19</v>
      </c>
      <c r="AH12" s="104"/>
      <c r="AI12" s="10" t="s">
        <v>20</v>
      </c>
      <c r="AJ12" s="103" t="s">
        <v>19</v>
      </c>
      <c r="AK12" s="104"/>
      <c r="AL12" s="10" t="s">
        <v>20</v>
      </c>
      <c r="AM12" s="61"/>
    </row>
    <row r="13" spans="1:45" ht="112.5" customHeight="1" x14ac:dyDescent="0.2">
      <c r="A13" s="34">
        <v>19</v>
      </c>
      <c r="B13" s="35" t="s">
        <v>27</v>
      </c>
      <c r="C13" s="35" t="s">
        <v>56</v>
      </c>
      <c r="D13" s="15" t="s">
        <v>57</v>
      </c>
      <c r="E13" s="37">
        <v>100</v>
      </c>
      <c r="F13" s="33" t="s">
        <v>48</v>
      </c>
      <c r="G13" s="50">
        <f>SUM(G15:G18)</f>
        <v>7438183000</v>
      </c>
      <c r="H13" s="37">
        <v>100</v>
      </c>
      <c r="I13" s="33" t="s">
        <v>48</v>
      </c>
      <c r="J13" s="50">
        <f>SUM(J15:J19)</f>
        <v>1039814519</v>
      </c>
      <c r="K13" s="37">
        <v>100</v>
      </c>
      <c r="L13" s="33" t="s">
        <v>48</v>
      </c>
      <c r="M13" s="50">
        <f>SUM(M15:M18)</f>
        <v>771169000</v>
      </c>
      <c r="N13" s="37">
        <f>38/38*100</f>
        <v>100</v>
      </c>
      <c r="O13" s="33" t="s">
        <v>48</v>
      </c>
      <c r="P13" s="50">
        <f>SUM(P15:P18)</f>
        <v>20866798</v>
      </c>
      <c r="Q13" s="63">
        <v>0</v>
      </c>
      <c r="R13" s="33" t="s">
        <v>48</v>
      </c>
      <c r="S13" s="50">
        <f>SUM(S15:S18)</f>
        <v>353327757</v>
      </c>
      <c r="T13" s="63">
        <v>0</v>
      </c>
      <c r="U13" s="33" t="s">
        <v>48</v>
      </c>
      <c r="V13" s="50">
        <f>SUM(V15:V18)</f>
        <v>0</v>
      </c>
      <c r="W13" s="63">
        <v>0</v>
      </c>
      <c r="X13" s="33" t="s">
        <v>48</v>
      </c>
      <c r="Y13" s="50">
        <f>SUM(Y15:Y18)</f>
        <v>304376593</v>
      </c>
      <c r="Z13" s="52">
        <f t="shared" ref="Z13:Z18" si="0">N13+Q13+T13+W13</f>
        <v>100</v>
      </c>
      <c r="AA13" s="33" t="s">
        <v>48</v>
      </c>
      <c r="AB13" s="53">
        <f>Z13/K13*100</f>
        <v>100</v>
      </c>
      <c r="AC13" s="54" t="s">
        <v>48</v>
      </c>
      <c r="AD13" s="55">
        <f t="shared" ref="AD13:AD18" si="1">P13+S13+V13+Y13</f>
        <v>678571148</v>
      </c>
      <c r="AE13" s="57">
        <f>AD13/M13*100</f>
        <v>87.992534450943964</v>
      </c>
      <c r="AF13" s="34" t="s">
        <v>48</v>
      </c>
      <c r="AG13" s="52">
        <f t="shared" ref="AG13:AG18" si="2">H13+Z13</f>
        <v>200</v>
      </c>
      <c r="AH13" s="33" t="s">
        <v>48</v>
      </c>
      <c r="AI13" s="55">
        <f t="shared" ref="AI13:AI18" si="3">J13+AD13</f>
        <v>1718385667</v>
      </c>
      <c r="AJ13" s="53">
        <f t="shared" ref="AJ13:AJ18" si="4">AG13/E13*100</f>
        <v>200</v>
      </c>
      <c r="AK13" s="54" t="s">
        <v>48</v>
      </c>
      <c r="AL13" s="57">
        <f t="shared" ref="AL13:AL18" si="5">AI13/G13*100</f>
        <v>23.102223580678238</v>
      </c>
      <c r="AM13" s="36" t="s">
        <v>66</v>
      </c>
      <c r="AP13" s="19"/>
    </row>
    <row r="14" spans="1:45" ht="88.5" customHeight="1" x14ac:dyDescent="0.2">
      <c r="A14" s="12"/>
      <c r="B14" s="13"/>
      <c r="C14" s="14"/>
      <c r="D14" s="15" t="s">
        <v>58</v>
      </c>
      <c r="E14" s="38">
        <v>88.24</v>
      </c>
      <c r="F14" s="33" t="s">
        <v>48</v>
      </c>
      <c r="G14" s="51"/>
      <c r="H14" s="38">
        <f>12/17*100</f>
        <v>70.588235294117652</v>
      </c>
      <c r="I14" s="33" t="s">
        <v>48</v>
      </c>
      <c r="J14" s="51"/>
      <c r="K14" s="38">
        <v>88.24</v>
      </c>
      <c r="L14" s="33" t="s">
        <v>48</v>
      </c>
      <c r="M14" s="51"/>
      <c r="N14" s="38">
        <v>0</v>
      </c>
      <c r="O14" s="33" t="s">
        <v>48</v>
      </c>
      <c r="P14" s="51"/>
      <c r="Q14" s="38">
        <v>0</v>
      </c>
      <c r="R14" s="33" t="s">
        <v>48</v>
      </c>
      <c r="S14" s="51"/>
      <c r="T14" s="38">
        <v>0</v>
      </c>
      <c r="U14" s="33" t="s">
        <v>48</v>
      </c>
      <c r="V14" s="51"/>
      <c r="W14" s="38">
        <v>0</v>
      </c>
      <c r="X14" s="33" t="s">
        <v>48</v>
      </c>
      <c r="Y14" s="51"/>
      <c r="Z14" s="53">
        <f>N14+Q14+T14+W14</f>
        <v>0</v>
      </c>
      <c r="AA14" s="33" t="s">
        <v>48</v>
      </c>
      <c r="AB14" s="53">
        <f>Z14/K14*100</f>
        <v>0</v>
      </c>
      <c r="AC14" s="54" t="s">
        <v>48</v>
      </c>
      <c r="AD14" s="56"/>
      <c r="AE14" s="58"/>
      <c r="AF14" s="62"/>
      <c r="AG14" s="53">
        <f>H14+Z14</f>
        <v>70.588235294117652</v>
      </c>
      <c r="AH14" s="33" t="s">
        <v>48</v>
      </c>
      <c r="AI14" s="56"/>
      <c r="AJ14" s="53">
        <f t="shared" ref="AJ14" si="6">AG14/E14*100</f>
        <v>79.995733560876758</v>
      </c>
      <c r="AK14" s="54" t="s">
        <v>48</v>
      </c>
      <c r="AL14" s="58"/>
      <c r="AM14" s="36"/>
      <c r="AP14" s="19"/>
    </row>
    <row r="15" spans="1:45" ht="60" x14ac:dyDescent="0.2">
      <c r="A15" s="12"/>
      <c r="B15" s="13"/>
      <c r="C15" s="20" t="s">
        <v>49</v>
      </c>
      <c r="D15" s="21" t="s">
        <v>53</v>
      </c>
      <c r="E15" s="39">
        <v>100</v>
      </c>
      <c r="F15" s="17" t="s">
        <v>48</v>
      </c>
      <c r="G15" s="18">
        <v>3501330000</v>
      </c>
      <c r="H15" s="39">
        <v>100</v>
      </c>
      <c r="I15" s="17" t="s">
        <v>48</v>
      </c>
      <c r="J15" s="18">
        <v>499825076</v>
      </c>
      <c r="K15" s="39">
        <v>100</v>
      </c>
      <c r="L15" s="17" t="s">
        <v>48</v>
      </c>
      <c r="M15" s="18">
        <v>195299000</v>
      </c>
      <c r="N15" s="39">
        <v>100</v>
      </c>
      <c r="O15" s="17" t="s">
        <v>48</v>
      </c>
      <c r="P15" s="18">
        <v>8866798</v>
      </c>
      <c r="Q15" s="66">
        <v>0</v>
      </c>
      <c r="R15" s="17" t="s">
        <v>48</v>
      </c>
      <c r="S15" s="18">
        <v>88128757</v>
      </c>
      <c r="T15" s="66">
        <v>0</v>
      </c>
      <c r="U15" s="17" t="s">
        <v>48</v>
      </c>
      <c r="V15" s="18">
        <v>0</v>
      </c>
      <c r="W15" s="66">
        <v>0</v>
      </c>
      <c r="X15" s="17" t="s">
        <v>48</v>
      </c>
      <c r="Y15" s="18">
        <v>34975365</v>
      </c>
      <c r="Z15" s="41">
        <f t="shared" si="0"/>
        <v>100</v>
      </c>
      <c r="AA15" s="17" t="s">
        <v>48</v>
      </c>
      <c r="AB15" s="40">
        <f>Z15/K15*100</f>
        <v>100</v>
      </c>
      <c r="AC15" s="26" t="s">
        <v>48</v>
      </c>
      <c r="AD15" s="32">
        <f t="shared" si="1"/>
        <v>131970920</v>
      </c>
      <c r="AE15" s="40">
        <f>AD15/M15*100</f>
        <v>67.573781739793858</v>
      </c>
      <c r="AF15" s="26" t="s">
        <v>48</v>
      </c>
      <c r="AG15" s="41">
        <f t="shared" si="2"/>
        <v>200</v>
      </c>
      <c r="AH15" s="17" t="s">
        <v>48</v>
      </c>
      <c r="AI15" s="32">
        <f t="shared" si="3"/>
        <v>631795996</v>
      </c>
      <c r="AJ15" s="40">
        <f t="shared" si="4"/>
        <v>200</v>
      </c>
      <c r="AK15" s="26" t="s">
        <v>48</v>
      </c>
      <c r="AL15" s="40">
        <f t="shared" si="5"/>
        <v>18.04445727766306</v>
      </c>
      <c r="AM15" s="11"/>
      <c r="AP15" s="19"/>
    </row>
    <row r="16" spans="1:45" ht="75" x14ac:dyDescent="0.2">
      <c r="A16" s="12"/>
      <c r="B16" s="13"/>
      <c r="C16" s="20" t="s">
        <v>50</v>
      </c>
      <c r="D16" s="21" t="s">
        <v>60</v>
      </c>
      <c r="E16" s="16">
        <v>100</v>
      </c>
      <c r="F16" s="17" t="s">
        <v>48</v>
      </c>
      <c r="G16" s="18">
        <v>3392789000</v>
      </c>
      <c r="H16" s="16">
        <f>12/17*100</f>
        <v>70.588235294117652</v>
      </c>
      <c r="I16" s="17" t="s">
        <v>48</v>
      </c>
      <c r="J16" s="18">
        <v>497676443</v>
      </c>
      <c r="K16" s="16">
        <v>100</v>
      </c>
      <c r="L16" s="17" t="s">
        <v>48</v>
      </c>
      <c r="M16" s="18">
        <v>567240000</v>
      </c>
      <c r="N16" s="66">
        <v>0</v>
      </c>
      <c r="O16" s="17" t="s">
        <v>48</v>
      </c>
      <c r="P16" s="18">
        <v>12000000</v>
      </c>
      <c r="Q16" s="66">
        <v>0</v>
      </c>
      <c r="R16" s="17" t="s">
        <v>48</v>
      </c>
      <c r="S16" s="18">
        <v>265199000</v>
      </c>
      <c r="T16" s="66">
        <v>0</v>
      </c>
      <c r="U16" s="17" t="s">
        <v>48</v>
      </c>
      <c r="V16" s="18">
        <v>0</v>
      </c>
      <c r="W16" s="66">
        <v>0</v>
      </c>
      <c r="X16" s="17" t="s">
        <v>48</v>
      </c>
      <c r="Y16" s="18">
        <v>262698728</v>
      </c>
      <c r="Z16" s="40">
        <f t="shared" si="0"/>
        <v>0</v>
      </c>
      <c r="AA16" s="17" t="s">
        <v>48</v>
      </c>
      <c r="AB16" s="40">
        <f t="shared" ref="AB16:AB18" si="7">Z16/K16*100</f>
        <v>0</v>
      </c>
      <c r="AC16" s="26" t="s">
        <v>48</v>
      </c>
      <c r="AD16" s="32">
        <f t="shared" si="1"/>
        <v>539897728</v>
      </c>
      <c r="AE16" s="40">
        <f t="shared" ref="AE16:AE18" si="8">AD16/M16*100</f>
        <v>95.179770114942528</v>
      </c>
      <c r="AF16" s="26" t="s">
        <v>48</v>
      </c>
      <c r="AG16" s="40">
        <f t="shared" si="2"/>
        <v>70.588235294117652</v>
      </c>
      <c r="AH16" s="17" t="s">
        <v>48</v>
      </c>
      <c r="AI16" s="32">
        <f t="shared" si="3"/>
        <v>1037574171</v>
      </c>
      <c r="AJ16" s="40">
        <f t="shared" si="4"/>
        <v>70.588235294117652</v>
      </c>
      <c r="AK16" s="26" t="s">
        <v>48</v>
      </c>
      <c r="AL16" s="40">
        <f t="shared" si="5"/>
        <v>30.581747671311128</v>
      </c>
      <c r="AM16" s="11"/>
      <c r="AP16" s="19"/>
    </row>
    <row r="17" spans="1:42" ht="90" x14ac:dyDescent="0.2">
      <c r="A17" s="12"/>
      <c r="B17" s="13"/>
      <c r="C17" s="64" t="s">
        <v>51</v>
      </c>
      <c r="D17" s="65" t="s">
        <v>54</v>
      </c>
      <c r="E17" s="16">
        <v>4</v>
      </c>
      <c r="F17" s="17" t="s">
        <v>59</v>
      </c>
      <c r="G17" s="18">
        <v>292514000</v>
      </c>
      <c r="H17" s="16"/>
      <c r="I17" s="17"/>
      <c r="J17" s="18"/>
      <c r="K17" s="16">
        <v>1</v>
      </c>
      <c r="L17" s="17" t="s">
        <v>59</v>
      </c>
      <c r="M17" s="18">
        <v>0</v>
      </c>
      <c r="N17" s="16"/>
      <c r="O17" s="17"/>
      <c r="P17" s="18"/>
      <c r="Q17" s="16"/>
      <c r="R17" s="17"/>
      <c r="S17" s="18"/>
      <c r="T17" s="16"/>
      <c r="U17" s="17"/>
      <c r="V17" s="18"/>
      <c r="W17" s="16"/>
      <c r="X17" s="17"/>
      <c r="Y17" s="18"/>
      <c r="Z17" s="41"/>
      <c r="AA17" s="17"/>
      <c r="AB17" s="40"/>
      <c r="AC17" s="26"/>
      <c r="AD17" s="32"/>
      <c r="AE17" s="40"/>
      <c r="AF17" s="26"/>
      <c r="AG17" s="41">
        <f t="shared" ref="AG17" si="9">H17+Z17</f>
        <v>0</v>
      </c>
      <c r="AH17" s="17" t="s">
        <v>59</v>
      </c>
      <c r="AI17" s="32">
        <f t="shared" ref="AI17" si="10">J17+AD17</f>
        <v>0</v>
      </c>
      <c r="AJ17" s="40">
        <f t="shared" ref="AJ17" si="11">AG17/E17*100</f>
        <v>0</v>
      </c>
      <c r="AK17" s="26" t="s">
        <v>48</v>
      </c>
      <c r="AL17" s="40">
        <f t="shared" ref="AL17" si="12">AI17/G17*100</f>
        <v>0</v>
      </c>
      <c r="AM17" s="11"/>
      <c r="AP17" s="19"/>
    </row>
    <row r="18" spans="1:42" ht="90" x14ac:dyDescent="0.2">
      <c r="A18" s="12"/>
      <c r="B18" s="13"/>
      <c r="C18" s="20" t="s">
        <v>52</v>
      </c>
      <c r="D18" s="21" t="s">
        <v>55</v>
      </c>
      <c r="E18" s="16">
        <v>8</v>
      </c>
      <c r="F18" s="17" t="s">
        <v>59</v>
      </c>
      <c r="G18" s="18">
        <v>251550000</v>
      </c>
      <c r="H18" s="16"/>
      <c r="I18" s="17"/>
      <c r="J18" s="18"/>
      <c r="K18" s="16">
        <v>2</v>
      </c>
      <c r="L18" s="17" t="s">
        <v>59</v>
      </c>
      <c r="M18" s="18">
        <v>8630000</v>
      </c>
      <c r="N18" s="16">
        <v>1</v>
      </c>
      <c r="O18" s="17" t="s">
        <v>59</v>
      </c>
      <c r="P18" s="18">
        <v>0</v>
      </c>
      <c r="Q18" s="16">
        <v>0</v>
      </c>
      <c r="R18" s="17" t="s">
        <v>59</v>
      </c>
      <c r="S18" s="18">
        <v>0</v>
      </c>
      <c r="T18" s="16">
        <v>0</v>
      </c>
      <c r="U18" s="17" t="s">
        <v>59</v>
      </c>
      <c r="V18" s="18">
        <v>0</v>
      </c>
      <c r="W18" s="16">
        <v>1</v>
      </c>
      <c r="X18" s="17" t="s">
        <v>59</v>
      </c>
      <c r="Y18" s="18">
        <v>6702500</v>
      </c>
      <c r="Z18" s="41">
        <f t="shared" si="0"/>
        <v>2</v>
      </c>
      <c r="AA18" s="17" t="s">
        <v>59</v>
      </c>
      <c r="AB18" s="40">
        <f t="shared" si="7"/>
        <v>100</v>
      </c>
      <c r="AC18" s="26" t="s">
        <v>48</v>
      </c>
      <c r="AD18" s="32">
        <f t="shared" si="1"/>
        <v>6702500</v>
      </c>
      <c r="AE18" s="40">
        <f t="shared" si="8"/>
        <v>77.665121668597919</v>
      </c>
      <c r="AF18" s="26" t="s">
        <v>48</v>
      </c>
      <c r="AG18" s="41">
        <f t="shared" si="2"/>
        <v>2</v>
      </c>
      <c r="AH18" s="17" t="s">
        <v>59</v>
      </c>
      <c r="AI18" s="32">
        <f t="shared" si="3"/>
        <v>6702500</v>
      </c>
      <c r="AJ18" s="40">
        <f t="shared" si="4"/>
        <v>25</v>
      </c>
      <c r="AK18" s="26" t="s">
        <v>48</v>
      </c>
      <c r="AL18" s="40">
        <f t="shared" si="5"/>
        <v>2.6644802226197575</v>
      </c>
      <c r="AM18" s="11"/>
      <c r="AP18" s="19"/>
    </row>
    <row r="19" spans="1:42" ht="150" x14ac:dyDescent="0.2">
      <c r="A19" s="12"/>
      <c r="B19" s="13"/>
      <c r="C19" s="59" t="s">
        <v>61</v>
      </c>
      <c r="D19" s="60" t="s">
        <v>62</v>
      </c>
      <c r="E19" s="16">
        <v>3</v>
      </c>
      <c r="F19" s="17" t="s">
        <v>59</v>
      </c>
      <c r="G19" s="18">
        <v>54785000</v>
      </c>
      <c r="H19" s="16">
        <v>3</v>
      </c>
      <c r="I19" s="17" t="s">
        <v>59</v>
      </c>
      <c r="J19" s="18">
        <v>42313000</v>
      </c>
      <c r="K19" s="16"/>
      <c r="L19" s="17"/>
      <c r="M19" s="18"/>
      <c r="N19" s="16"/>
      <c r="O19" s="17"/>
      <c r="P19" s="18"/>
      <c r="Q19" s="16"/>
      <c r="R19" s="17"/>
      <c r="S19" s="18"/>
      <c r="T19" s="16"/>
      <c r="U19" s="17"/>
      <c r="V19" s="18"/>
      <c r="W19" s="16"/>
      <c r="X19" s="17"/>
      <c r="Y19" s="18"/>
      <c r="Z19" s="41"/>
      <c r="AA19" s="17"/>
      <c r="AB19" s="40"/>
      <c r="AC19" s="26"/>
      <c r="AD19" s="32"/>
      <c r="AE19" s="40"/>
      <c r="AF19" s="26"/>
      <c r="AG19" s="41">
        <f t="shared" ref="AG19" si="13">H19+Z19</f>
        <v>3</v>
      </c>
      <c r="AH19" s="17" t="s">
        <v>59</v>
      </c>
      <c r="AI19" s="32">
        <f t="shared" ref="AI19" si="14">J19+AD19</f>
        <v>42313000</v>
      </c>
      <c r="AJ19" s="40">
        <f t="shared" ref="AJ19" si="15">AG19/E19*100</f>
        <v>100</v>
      </c>
      <c r="AK19" s="26" t="s">
        <v>48</v>
      </c>
      <c r="AL19" s="40">
        <f t="shared" ref="AL19" si="16">AI19/G19*100</f>
        <v>77.234644519485258</v>
      </c>
      <c r="AM19" s="11"/>
      <c r="AP19" s="19"/>
    </row>
    <row r="20" spans="1:42" ht="15" x14ac:dyDescent="0.2">
      <c r="A20" s="108" t="s">
        <v>28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10"/>
      <c r="AB20" s="67">
        <f>AVERAGE(AB13:AB19)</f>
        <v>60</v>
      </c>
      <c r="AC20" s="44"/>
      <c r="AD20" s="42"/>
      <c r="AE20" s="67">
        <f>AVERAGE(AE15:AE19)</f>
        <v>80.139557841111426</v>
      </c>
      <c r="AF20" s="44"/>
      <c r="AG20" s="43"/>
      <c r="AH20" s="44"/>
      <c r="AI20" s="43"/>
      <c r="AJ20" s="43"/>
      <c r="AK20" s="44"/>
      <c r="AL20" s="45"/>
      <c r="AM20" s="11"/>
    </row>
    <row r="21" spans="1:42" ht="15" x14ac:dyDescent="0.2">
      <c r="A21" s="108" t="s">
        <v>29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10"/>
      <c r="AB21" s="22" t="str">
        <f>IF(AB20&gt;=91,"Sangat Tinggi",IF(AB20&gt;=76,"Tinggi",IF(AB20&gt;=66,"Sedang",IF(AB20&gt;=51,"Rendah",IF(AB20&lt;=50,"Sangat Rendah")))))</f>
        <v>Rendah</v>
      </c>
      <c r="AC21" s="44"/>
      <c r="AD21" s="46"/>
      <c r="AE21" s="22" t="str">
        <f>IF(AE20&gt;=91,"Sangat Tinggi",IF(AE20&gt;=76,"Tinggi",IF(AE20&gt;=66,"Sedang",IF(AE20&gt;=51,"Rendah",IF(AE20&lt;=50,"Sangat Rendah")))))</f>
        <v>Tinggi</v>
      </c>
      <c r="AF21" s="44"/>
      <c r="AG21" s="47"/>
      <c r="AH21" s="44"/>
      <c r="AI21" s="48"/>
      <c r="AJ21" s="47"/>
      <c r="AK21" s="44"/>
      <c r="AL21" s="49"/>
      <c r="AM21" s="11"/>
    </row>
    <row r="22" spans="1:42" ht="15" x14ac:dyDescent="0.2">
      <c r="A22" s="100" t="s">
        <v>74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1"/>
    </row>
    <row r="23" spans="1:42" ht="15" x14ac:dyDescent="0.2">
      <c r="A23" s="100" t="s">
        <v>75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1"/>
    </row>
    <row r="24" spans="1:42" ht="15" x14ac:dyDescent="0.2">
      <c r="A24" s="100" t="s">
        <v>76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1"/>
    </row>
    <row r="25" spans="1:42" ht="15" x14ac:dyDescent="0.2">
      <c r="A25" s="100" t="s">
        <v>77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23"/>
    </row>
    <row r="26" spans="1:42" ht="15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B26" s="24"/>
      <c r="AC26" s="25"/>
      <c r="AD26" s="24"/>
      <c r="AE26" s="24"/>
      <c r="AF26" s="25"/>
      <c r="AG26" s="24"/>
      <c r="AH26" s="25"/>
      <c r="AI26" s="24"/>
      <c r="AJ26" s="24"/>
      <c r="AK26" s="25"/>
      <c r="AL26" s="24"/>
    </row>
    <row r="27" spans="1:42" ht="15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12" t="s">
        <v>67</v>
      </c>
      <c r="AA27" s="112"/>
      <c r="AB27" s="112"/>
      <c r="AC27" s="112"/>
      <c r="AD27" s="112"/>
      <c r="AE27" s="112"/>
      <c r="AF27" s="25"/>
      <c r="AG27" s="24"/>
      <c r="AH27" s="112" t="s">
        <v>68</v>
      </c>
      <c r="AI27" s="112"/>
      <c r="AJ27" s="112"/>
      <c r="AK27" s="112"/>
      <c r="AL27" s="112"/>
      <c r="AM27" s="112"/>
    </row>
    <row r="28" spans="1:42" ht="15.75" x14ac:dyDescent="0.25">
      <c r="A28" s="30"/>
      <c r="B28" s="31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12" t="s">
        <v>81</v>
      </c>
      <c r="AA28" s="112"/>
      <c r="AB28" s="112"/>
      <c r="AC28" s="112"/>
      <c r="AD28" s="112"/>
      <c r="AE28" s="112"/>
      <c r="AF28" s="25"/>
      <c r="AG28" s="24"/>
      <c r="AH28" s="112" t="s">
        <v>81</v>
      </c>
      <c r="AI28" s="112"/>
      <c r="AJ28" s="112"/>
      <c r="AK28" s="112"/>
      <c r="AL28" s="112"/>
      <c r="AM28" s="112"/>
    </row>
    <row r="29" spans="1:42" ht="15" x14ac:dyDescent="0.2">
      <c r="Z29" s="112" t="s">
        <v>73</v>
      </c>
      <c r="AA29" s="112"/>
      <c r="AB29" s="112"/>
      <c r="AC29" s="112"/>
      <c r="AD29" s="112"/>
      <c r="AE29" s="112"/>
      <c r="AH29" s="112" t="s">
        <v>69</v>
      </c>
      <c r="AI29" s="112"/>
      <c r="AJ29" s="112"/>
      <c r="AK29" s="112"/>
      <c r="AL29" s="112"/>
      <c r="AM29" s="112"/>
    </row>
    <row r="30" spans="1:42" ht="15" x14ac:dyDescent="0.2">
      <c r="Z30" s="112" t="s">
        <v>70</v>
      </c>
      <c r="AA30" s="112"/>
      <c r="AB30" s="112"/>
      <c r="AC30" s="112"/>
      <c r="AD30" s="112"/>
      <c r="AE30" s="112"/>
      <c r="AH30" s="112" t="s">
        <v>70</v>
      </c>
      <c r="AI30" s="112"/>
      <c r="AJ30" s="112"/>
      <c r="AK30" s="112"/>
      <c r="AL30" s="112"/>
      <c r="AM30" s="112"/>
    </row>
    <row r="31" spans="1:42" ht="51" x14ac:dyDescent="0.2">
      <c r="A31" s="27" t="s">
        <v>30</v>
      </c>
      <c r="B31" s="27" t="s">
        <v>31</v>
      </c>
      <c r="C31" s="27" t="s">
        <v>32</v>
      </c>
      <c r="Z31" s="24"/>
      <c r="AA31" s="25"/>
      <c r="AB31" s="24"/>
      <c r="AC31" s="25"/>
      <c r="AD31" s="24"/>
      <c r="AH31" s="24"/>
      <c r="AI31" s="25"/>
      <c r="AJ31" s="24"/>
      <c r="AK31" s="25"/>
      <c r="AL31" s="24"/>
    </row>
    <row r="32" spans="1:42" ht="25.5" x14ac:dyDescent="0.25">
      <c r="A32" s="28" t="s">
        <v>33</v>
      </c>
      <c r="B32" s="28" t="s">
        <v>34</v>
      </c>
      <c r="C32" s="28" t="s">
        <v>35</v>
      </c>
      <c r="Z32" s="113" t="s">
        <v>78</v>
      </c>
      <c r="AA32" s="114"/>
      <c r="AB32" s="114"/>
      <c r="AC32" s="114"/>
      <c r="AD32" s="114"/>
      <c r="AE32" s="114"/>
      <c r="AH32" s="113" t="s">
        <v>71</v>
      </c>
      <c r="AI32" s="113"/>
      <c r="AJ32" s="113"/>
      <c r="AK32" s="113"/>
      <c r="AL32" s="113"/>
      <c r="AM32" s="113"/>
    </row>
    <row r="33" spans="1:39" ht="25.5" x14ac:dyDescent="0.2">
      <c r="A33" s="28" t="s">
        <v>36</v>
      </c>
      <c r="B33" s="28" t="s">
        <v>37</v>
      </c>
      <c r="C33" s="28" t="s">
        <v>38</v>
      </c>
      <c r="Z33" s="115" t="s">
        <v>79</v>
      </c>
      <c r="AA33" s="115"/>
      <c r="AB33" s="115"/>
      <c r="AC33" s="115"/>
      <c r="AD33" s="115"/>
      <c r="AE33" s="115"/>
      <c r="AH33" s="115" t="s">
        <v>72</v>
      </c>
      <c r="AI33" s="115"/>
      <c r="AJ33" s="115"/>
      <c r="AK33" s="115"/>
      <c r="AL33" s="115"/>
      <c r="AM33" s="115"/>
    </row>
    <row r="34" spans="1:39" ht="25.5" x14ac:dyDescent="0.2">
      <c r="A34" s="28" t="s">
        <v>39</v>
      </c>
      <c r="B34" s="28" t="s">
        <v>40</v>
      </c>
      <c r="C34" s="28" t="s">
        <v>41</v>
      </c>
    </row>
    <row r="35" spans="1:39" ht="25.5" x14ac:dyDescent="0.2">
      <c r="A35" s="28" t="s">
        <v>42</v>
      </c>
      <c r="B35" s="28" t="s">
        <v>43</v>
      </c>
      <c r="C35" s="28" t="s">
        <v>44</v>
      </c>
    </row>
    <row r="36" spans="1:39" ht="25.5" x14ac:dyDescent="0.2">
      <c r="A36" s="28" t="s">
        <v>45</v>
      </c>
      <c r="B36" s="29" t="s">
        <v>46</v>
      </c>
      <c r="C36" s="28" t="s">
        <v>47</v>
      </c>
    </row>
  </sheetData>
  <mergeCells count="82">
    <mergeCell ref="Z30:AE30"/>
    <mergeCell ref="AH30:AM30"/>
    <mergeCell ref="Z32:AE32"/>
    <mergeCell ref="AH32:AM32"/>
    <mergeCell ref="Z33:AE33"/>
    <mergeCell ref="AH33:AM33"/>
    <mergeCell ref="Z27:AE27"/>
    <mergeCell ref="AH27:AM27"/>
    <mergeCell ref="Z28:AE28"/>
    <mergeCell ref="AH28:AM28"/>
    <mergeCell ref="Z29:AE29"/>
    <mergeCell ref="AH29:AM29"/>
    <mergeCell ref="A21:AA21"/>
    <mergeCell ref="A23:AL23"/>
    <mergeCell ref="A24:AL24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25:AL25"/>
    <mergeCell ref="A22:AL22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20:AA20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PBJ SETDA</vt:lpstr>
      <vt:lpstr>'Bag PBJ SETDA'!Print_Area</vt:lpstr>
      <vt:lpstr>'Bag PBJ SETDA'!Print_Titles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2021-01-08T07:07:13Z</dcterms:modified>
</cp:coreProperties>
</file>