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PC\Downloads\"/>
    </mc:Choice>
  </mc:AlternateContent>
  <bookViews>
    <workbookView xWindow="0" yWindow="0" windowWidth="20490" windowHeight="7755"/>
  </bookViews>
  <sheets>
    <sheet name="Kel. Kdg Kota" sheetId="1" r:id="rId1"/>
  </sheets>
  <definedNames>
    <definedName name="_xlnm.Print_Area" localSheetId="0">'Kel. Kdg Kota'!$A$1:$AE$38</definedName>
    <definedName name="_xlnm.Print_Titles" localSheetId="0">'Kel. Kdg Kota'!$7:$12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3" i="1" l="1"/>
  <c r="T13" i="1" l="1"/>
  <c r="U13" i="1" s="1"/>
  <c r="AA13" i="1"/>
  <c r="AD13" i="1" s="1"/>
  <c r="T14" i="1"/>
  <c r="U14" i="1" s="1"/>
  <c r="W14" i="1"/>
  <c r="AA14" i="1" s="1"/>
  <c r="AD14" i="1" s="1"/>
  <c r="T15" i="1"/>
  <c r="U15" i="1" s="1"/>
  <c r="W15" i="1"/>
  <c r="AA15" i="1" s="1"/>
  <c r="AD15" i="1" s="1"/>
  <c r="T16" i="1"/>
  <c r="U16" i="1" s="1"/>
  <c r="W16" i="1"/>
  <c r="AA16" i="1" s="1"/>
  <c r="AD16" i="1" s="1"/>
  <c r="T17" i="1"/>
  <c r="U17" i="1" s="1"/>
  <c r="W17" i="1"/>
  <c r="AA17" i="1" s="1"/>
  <c r="AD17" i="1" s="1"/>
  <c r="X17" i="1" l="1"/>
  <c r="X15" i="1"/>
  <c r="Z17" i="1"/>
  <c r="AB17" i="1" s="1"/>
  <c r="Z16" i="1"/>
  <c r="AB16" i="1" s="1"/>
  <c r="Z15" i="1"/>
  <c r="AB15" i="1" s="1"/>
  <c r="Z14" i="1"/>
  <c r="AB14" i="1" s="1"/>
  <c r="Z13" i="1"/>
  <c r="AB13" i="1" s="1"/>
  <c r="X13" i="1"/>
  <c r="X16" i="1"/>
  <c r="X14" i="1"/>
  <c r="U18" i="1"/>
  <c r="U19" i="1" s="1"/>
  <c r="X18" i="1" l="1"/>
  <c r="X19" i="1" s="1"/>
</calcChain>
</file>

<file path=xl/comments1.xml><?xml version="1.0" encoding="utf-8"?>
<comments xmlns="http://schemas.openxmlformats.org/spreadsheetml/2006/main">
  <authors>
    <author>ACER ASPIRE 5</author>
    <author>WINDOWS</author>
    <author>W10 PRO</author>
    <author>Windows User</author>
  </authors>
  <commentList>
    <comment ref="J13" authorId="0" shapeId="0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Musrenbang Kelurahan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Musrenbang Kelurahan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Musrenbang Kelurahan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Hibah WC 12 Paket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- Belanja Honor Petugas keamanan dan kebersihan
</t>
        </r>
      </text>
    </comment>
    <comment ref="N14" authorId="1" shapeId="0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- Belanja Honor Petugas keamanan dan kebersihan
</t>
        </r>
      </text>
    </comment>
    <comment ref="P14" authorId="1" shapeId="0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- Service Printer
- Belanja Honor Petugas keamanan dan kebersihan
- APAR</t>
        </r>
      </text>
    </comment>
    <comment ref="R14" authorId="1" shapeId="0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- Belanja Honor Petugas keamanan dan kebersihan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LPM, Karang Taruna, BPK dan PKK
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BPK dan PKK</t>
        </r>
      </text>
    </comment>
    <comment ref="P15" authorId="1" shapeId="0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Pelatihan Kursus Menjahit</t>
        </r>
      </text>
    </comment>
    <comment ref="J16" authorId="2" shapeId="0">
      <text>
        <r>
          <rPr>
            <b/>
            <sz val="12"/>
            <color indexed="81"/>
            <rFont val="Tahoma"/>
            <family val="2"/>
          </rPr>
          <t>HUT RI, Budikdamber, PKK, Harjadkab, Harjadkec, PMT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PMT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PBB, PMT, PKK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-Tunjangan RT/LK
- Honor Perpustakaan
- Jasa Kader
- Honor TPA
- PMT
- Makmin rapat
- PMK
- kegiatan Posyandu
- Alat Listrik
- Rek PLN
- Perjalanan Dinas Luar Daerah
- Pengukuhan
- Perjalanan Dinas Dalam Daerah
- Belanja Alat Tulis
- Penggandaan</t>
        </r>
      </text>
    </comment>
    <comment ref="R16" authorId="3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- PMT
- PKK
- Harjadkab, Harjadkec</t>
        </r>
      </text>
    </comment>
    <comment ref="P17" authorId="1" shapeId="0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Makmin Vaksin 
</t>
        </r>
      </text>
    </comment>
  </commentList>
</comments>
</file>

<file path=xl/sharedStrings.xml><?xml version="1.0" encoding="utf-8"?>
<sst xmlns="http://schemas.openxmlformats.org/spreadsheetml/2006/main" count="111" uniqueCount="75">
  <si>
    <t>Sangat Rendah</t>
  </si>
  <si>
    <r>
      <t>≤</t>
    </r>
    <r>
      <rPr>
        <sz val="10"/>
        <color rgb="FF000000"/>
        <rFont val="Arial Narrow"/>
        <family val="2"/>
      </rPr>
      <t xml:space="preserve"> 50%</t>
    </r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</si>
  <si>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</si>
  <si>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t>Rendah</t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</si>
  <si>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</si>
  <si>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</si>
  <si>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t>Sedang</t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</si>
  <si>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</si>
  <si>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</si>
  <si>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t>Tinggi</t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</si>
  <si>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</si>
  <si>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</si>
  <si>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t>Sangat tinggi</t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</si>
  <si>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</si>
  <si>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</si>
  <si>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t xml:space="preserve">KRITERIA PENILAIAN REALISASI KINERJA </t>
  </si>
  <si>
    <t xml:space="preserve">INTERVAL NILAI REALISASI KINERJA </t>
  </si>
  <si>
    <t>No.</t>
  </si>
  <si>
    <t>Disusun</t>
  </si>
  <si>
    <t>Tindak lanjut yang diperlukan dalam Renja Perangkat Daerah Kabupaten berikutnya*):</t>
  </si>
  <si>
    <t>Tindak lanjut yang diperlukan dalam triwulan berikutnya*):</t>
  </si>
  <si>
    <t>Faktor penghambat pencapaian kinerja:</t>
  </si>
  <si>
    <t>Faktor pendorong keberhasilan pencapaian:</t>
  </si>
  <si>
    <t>Predikat Kinerja</t>
  </si>
  <si>
    <t>Rata-rata Capaian Kinerja (%)</t>
  </si>
  <si>
    <t>%</t>
  </si>
  <si>
    <t>Lap</t>
  </si>
  <si>
    <t>Jumlah Laporan Hasil Sinergitas dengan Kepolisian Negara Republik Indonesia, Tentara Nasional Indonesia dan Instansi Vertikal di Wilayah Kecamatan</t>
  </si>
  <si>
    <t>Sinergitas dengan Kepolisian Negara Republik Indonesia, Tentara Nasional Indonesia dan Instansi Vertikal di Wilayah Kecamatan (Kelurahan Kandangan Kota)</t>
  </si>
  <si>
    <t>Jumlah Laporan Hasil Evaluasi Kelurahan</t>
  </si>
  <si>
    <t>Evaluasi Kelurahan (Kelurahan Kandangan Kota)</t>
  </si>
  <si>
    <t>Pokmas/Ormas</t>
  </si>
  <si>
    <t>Jumlah Pokmas dan Ormas yang Melaksanakan Pemberdayaan Masyarakat di Kelurahan</t>
  </si>
  <si>
    <t>Pemberdayaan Masyarakat di Kelurahan (Kelurahan Kandangan Kota)</t>
  </si>
  <si>
    <t>Unit</t>
  </si>
  <si>
    <t>Jumlah Sarana dan Prasarana Kelurahan yang Terbangun</t>
  </si>
  <si>
    <t>Pembangunan Sarana dan Prasarana Kelurahan (Kelurahan Kandangan Kota)</t>
  </si>
  <si>
    <t>Lembaga Kemasyarakatan</t>
  </si>
  <si>
    <t>Jumlah Lembaga Kemasyarakatan yang Berpartisipasi dalam Forum Musyawarah Perencanaan Pembangunan di Kelurahan</t>
  </si>
  <si>
    <t>Peningkatan Partisipasi Masyarakat dalam Forum Musyawarah Perencanaan Pembangunan di Kelurahan (Kelurahan Kandangan Kota)</t>
  </si>
  <si>
    <t>Rp</t>
  </si>
  <si>
    <t>K</t>
  </si>
  <si>
    <t>[Kolom (13)(Rp) : Kolom (5)(Rp)] x 100%</t>
  </si>
  <si>
    <t>[kolom (13)(K) : kolom (5)(K)] x 100%</t>
  </si>
  <si>
    <t>[kolom (6)(Rp) + kolom (12)(Rp)]</t>
  </si>
  <si>
    <t>[kolom (6)(K) + kolom (12)(K)]</t>
  </si>
  <si>
    <t>[kolom (12)(Rp) : kolom (7)(Rp)] x 100%</t>
  </si>
  <si>
    <t>[kolom (8-11)(Rp)]</t>
  </si>
  <si>
    <t>[kolom (12)(K) : kolom (7)(K)] x 100%</t>
  </si>
  <si>
    <t>[kolom (8-11)(K)]</t>
  </si>
  <si>
    <t>IV</t>
  </si>
  <si>
    <t>III</t>
  </si>
  <si>
    <t>II</t>
  </si>
  <si>
    <t>I</t>
  </si>
  <si>
    <t>SKPD Penanggung Jawab</t>
  </si>
  <si>
    <t>Tingkat Capaian Kinerja dan Realisasi Anggaran Renstra Perangkat Daerah s/d Tahun 2022 (%)</t>
  </si>
  <si>
    <t>Realisasi Kinerja dan Anggaran Renstra Perangkat Daerah s/d Tahun 2022</t>
  </si>
  <si>
    <t>Realisasi dan Tingkat Capaian Kinerja dan Anggaran Renja Perangkat Daerah yang Dievaluasi</t>
  </si>
  <si>
    <t>Realisasi Kinerja Pada Triwulan</t>
  </si>
  <si>
    <t>Target Kinerja dan Anggaran Renja Perangkat Daerah Tahun Berjalan (Tahun 2022) yang Dievaluasi</t>
  </si>
  <si>
    <t>Realisasi Capaian Kinerja Renstra Perangkat Daerah sampai dengan Renja Perangkat Daerah Tahun Lalu (2021)</t>
  </si>
  <si>
    <t>Target Renstra Perangkat Daerah Pada Tahun 2023</t>
  </si>
  <si>
    <t>Program/Kegiatan</t>
  </si>
  <si>
    <t>Sasaran</t>
  </si>
  <si>
    <t>No</t>
  </si>
  <si>
    <t>Indikator dan Target Kinerja Perangkat Daerah Kabupaten yang Mengacu Pada Sasaran RKPD Kabupaten</t>
  </si>
  <si>
    <t>RENCANA KERJA PERANGKAT DAERAH</t>
  </si>
  <si>
    <t>EVALUASI TERHADAP HASIL RENCANA KERJA PERANGKAT DAERAH LINGKUP KABUPATEN</t>
  </si>
  <si>
    <t>Lurah Kandangan Kota</t>
  </si>
  <si>
    <t>M.MEIRIZA ALAMSYAH S.AP</t>
  </si>
  <si>
    <t>NIP. 198105102010011026</t>
  </si>
  <si>
    <t>PERIODE PELAKSANAAN TRIWULAN III TAHUN 2022</t>
  </si>
  <si>
    <t>KELURAHAN KANDANGAN KOTA</t>
  </si>
  <si>
    <t xml:space="preserve">  </t>
  </si>
  <si>
    <t>KANDANGAN,  09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</si>
</sst>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12"/>
      <color rgb="FF000000"/>
      <name val="Arial Narrow"/>
      <family val="2"/>
    </font>
    <font>
      <sz val="7"/>
      <color rgb="FF000000"/>
      <name val="Arial Narrow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2" xfId="0" applyFont="1" applyBorder="1"/>
    <xf numFmtId="0" fontId="2" fillId="0" borderId="4" xfId="0" applyFont="1" applyBorder="1"/>
    <xf numFmtId="0" fontId="7" fillId="3" borderId="5" xfId="0" applyFont="1" applyFill="1" applyBorder="1"/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7" fillId="3" borderId="6" xfId="0" applyFont="1" applyFill="1" applyBorder="1"/>
    <xf numFmtId="0" fontId="7" fillId="3" borderId="3" xfId="0" applyFont="1" applyFill="1" applyBorder="1" applyAlignment="1">
      <alignment horizontal="left"/>
    </xf>
    <xf numFmtId="0" fontId="7" fillId="3" borderId="7" xfId="0" applyFont="1" applyFill="1" applyBorder="1"/>
    <xf numFmtId="2" fontId="7" fillId="3" borderId="5" xfId="0" applyNumberFormat="1" applyFont="1" applyFill="1" applyBorder="1" applyAlignment="1">
      <alignment horizontal="right"/>
    </xf>
    <xf numFmtId="2" fontId="7" fillId="3" borderId="6" xfId="0" applyNumberFormat="1" applyFont="1" applyFill="1" applyBorder="1" applyAlignment="1">
      <alignment horizontal="right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right"/>
    </xf>
    <xf numFmtId="165" fontId="7" fillId="0" borderId="0" xfId="1" quotePrefix="1" applyNumberFormat="1" applyFont="1" applyFill="1" applyBorder="1" applyAlignment="1">
      <alignment vertical="top"/>
    </xf>
    <xf numFmtId="2" fontId="10" fillId="0" borderId="3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41" fontId="7" fillId="0" borderId="3" xfId="0" applyNumberFormat="1" applyFont="1" applyBorder="1" applyAlignment="1">
      <alignment vertical="top"/>
    </xf>
    <xf numFmtId="1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165" fontId="7" fillId="0" borderId="3" xfId="1" quotePrefix="1" applyNumberFormat="1" applyFont="1" applyFill="1" applyBorder="1" applyAlignment="1">
      <alignment vertical="top"/>
    </xf>
    <xf numFmtId="3" fontId="7" fillId="0" borderId="3" xfId="0" applyNumberFormat="1" applyFont="1" applyBorder="1" applyAlignment="1">
      <alignment horizontal="center" vertical="top" wrapText="1"/>
    </xf>
    <xf numFmtId="9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/>
    </xf>
    <xf numFmtId="0" fontId="7" fillId="0" borderId="3" xfId="0" quotePrefix="1" applyFont="1" applyBorder="1" applyAlignment="1">
      <alignment horizontal="center" vertical="top" wrapText="1"/>
    </xf>
    <xf numFmtId="9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4" borderId="0" xfId="0" applyFont="1" applyFill="1"/>
    <xf numFmtId="0" fontId="2" fillId="4" borderId="2" xfId="0" applyFont="1" applyFill="1" applyBorder="1"/>
    <xf numFmtId="0" fontId="9" fillId="4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9" fillId="4" borderId="3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164" fontId="0" fillId="0" borderId="0" xfId="0" applyNumberFormat="1" applyAlignment="1">
      <alignment horizontal="center" vertical="top"/>
    </xf>
    <xf numFmtId="0" fontId="7" fillId="0" borderId="0" xfId="0" applyFont="1" applyAlignment="1">
      <alignment horizontal="center"/>
    </xf>
    <xf numFmtId="165" fontId="7" fillId="0" borderId="3" xfId="1" quotePrefix="1" applyNumberFormat="1" applyFont="1" applyFill="1" applyBorder="1" applyAlignment="1">
      <alignment horizontal="center" vertical="top"/>
    </xf>
    <xf numFmtId="164" fontId="0" fillId="0" borderId="0" xfId="0" applyNumberFormat="1" applyAlignment="1">
      <alignment vertical="top"/>
    </xf>
    <xf numFmtId="164" fontId="7" fillId="0" borderId="0" xfId="0" applyNumberFormat="1" applyFont="1" applyAlignment="1">
      <alignment vertical="top"/>
    </xf>
    <xf numFmtId="165" fontId="7" fillId="0" borderId="3" xfId="1" quotePrefix="1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13" xfId="0" applyFont="1" applyBorder="1" applyAlignment="1">
      <alignment horizontal="left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0" fontId="9" fillId="4" borderId="5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669FC"/>
      <color rgb="FFFFFF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309564</xdr:colOff>
      <xdr:row>27</xdr:row>
      <xdr:rowOff>59528</xdr:rowOff>
    </xdr:from>
    <xdr:to>
      <xdr:col>22</xdr:col>
      <xdr:colOff>642937</xdr:colOff>
      <xdr:row>29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504F9DF-0D1A-3C3E-6735-F0A24DB0B1B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77" t="30189" r="21101" b="31447"/>
        <a:stretch/>
      </xdr:blipFill>
      <xdr:spPr bwMode="auto">
        <a:xfrm>
          <a:off x="17502189" y="15573372"/>
          <a:ext cx="1238248" cy="8691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750095</xdr:colOff>
      <xdr:row>25</xdr:row>
      <xdr:rowOff>83347</xdr:rowOff>
    </xdr:from>
    <xdr:to>
      <xdr:col>20</xdr:col>
      <xdr:colOff>464344</xdr:colOff>
      <xdr:row>30</xdr:row>
      <xdr:rowOff>50409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9FEAECC2-7F0E-4EFB-1F0E-76C2B36E38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4" t="13050" r="5826" b="13805"/>
        <a:stretch/>
      </xdr:blipFill>
      <xdr:spPr>
        <a:xfrm>
          <a:off x="16216314" y="15192378"/>
          <a:ext cx="1440655" cy="1526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K34"/>
  <sheetViews>
    <sheetView tabSelected="1" showRuler="0" view="pageBreakPreview" topLeftCell="A8" zoomScale="60" zoomScaleNormal="70" zoomScalePageLayoutView="55" workbookViewId="0">
      <selection activeCell="O17" sqref="O17"/>
    </sheetView>
  </sheetViews>
  <sheetFormatPr defaultColWidth="9.125" defaultRowHeight="14.25" x14ac:dyDescent="0.2"/>
  <cols>
    <col min="1" max="1" width="6.375" style="1" customWidth="1"/>
    <col min="2" max="2" width="18" style="1" customWidth="1"/>
    <col min="3" max="3" width="14.875" style="1" customWidth="1"/>
    <col min="4" max="4" width="15" style="1" customWidth="1"/>
    <col min="5" max="6" width="7.75" style="1" customWidth="1"/>
    <col min="7" max="7" width="18.25" style="1" customWidth="1"/>
    <col min="8" max="8" width="7.25" style="1" customWidth="1"/>
    <col min="9" max="9" width="21.375" style="1" customWidth="1"/>
    <col min="10" max="10" width="9" style="1" customWidth="1"/>
    <col min="11" max="11" width="19.25" style="1" customWidth="1"/>
    <col min="12" max="12" width="7.75" style="1" customWidth="1"/>
    <col min="13" max="13" width="18.25" style="1" customWidth="1"/>
    <col min="14" max="14" width="7.75" style="1" customWidth="1"/>
    <col min="15" max="15" width="18.75" style="1" customWidth="1"/>
    <col min="16" max="16" width="7.75" style="1" customWidth="1"/>
    <col min="17" max="17" width="18.25" style="1" customWidth="1"/>
    <col min="18" max="18" width="9" style="1" customWidth="1"/>
    <col min="19" max="19" width="17.875" style="1" customWidth="1"/>
    <col min="20" max="21" width="8" style="1" customWidth="1"/>
    <col min="22" max="22" width="5.625" style="2" customWidth="1"/>
    <col min="23" max="23" width="17.875" style="1" customWidth="1"/>
    <col min="24" max="24" width="8" style="1" customWidth="1"/>
    <col min="25" max="25" width="5.625" style="2" customWidth="1"/>
    <col min="26" max="26" width="8" style="1" customWidth="1"/>
    <col min="27" max="27" width="19.25" style="1" bestFit="1" customWidth="1"/>
    <col min="28" max="28" width="8.875" style="1" bestFit="1" customWidth="1"/>
    <col min="29" max="29" width="5.625" style="2" customWidth="1"/>
    <col min="30" max="30" width="11" style="1" customWidth="1"/>
    <col min="31" max="31" width="15" style="1" customWidth="1"/>
    <col min="32" max="32" width="9.125" style="1"/>
    <col min="33" max="37" width="19.625" style="1" customWidth="1"/>
    <col min="38" max="16384" width="9.125" style="1"/>
  </cols>
  <sheetData>
    <row r="1" spans="1:37" ht="23.25" x14ac:dyDescent="0.35">
      <c r="A1" s="55" t="s">
        <v>67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47"/>
    </row>
    <row r="2" spans="1:37" ht="23.25" x14ac:dyDescent="0.35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48"/>
    </row>
    <row r="3" spans="1:37" ht="23.25" x14ac:dyDescent="0.35">
      <c r="A3" s="55" t="s">
        <v>72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48"/>
    </row>
    <row r="4" spans="1:37" ht="23.25" x14ac:dyDescent="0.35">
      <c r="A4" s="56" t="s">
        <v>71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47"/>
    </row>
    <row r="5" spans="1:37" ht="18" x14ac:dyDescent="0.2">
      <c r="A5" s="57" t="s">
        <v>65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1:37" ht="18" x14ac:dyDescent="0.25">
      <c r="A6" s="58" t="s">
        <v>72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7" ht="81" customHeight="1" x14ac:dyDescent="0.2">
      <c r="A7" s="59" t="s">
        <v>64</v>
      </c>
      <c r="B7" s="59" t="s">
        <v>63</v>
      </c>
      <c r="C7" s="60" t="s">
        <v>62</v>
      </c>
      <c r="D7" s="60" t="s">
        <v>73</v>
      </c>
      <c r="E7" s="61" t="s">
        <v>61</v>
      </c>
      <c r="F7" s="62"/>
      <c r="G7" s="63"/>
      <c r="H7" s="61" t="s">
        <v>60</v>
      </c>
      <c r="I7" s="63"/>
      <c r="J7" s="61" t="s">
        <v>59</v>
      </c>
      <c r="K7" s="62"/>
      <c r="L7" s="61" t="s">
        <v>58</v>
      </c>
      <c r="M7" s="62"/>
      <c r="N7" s="62"/>
      <c r="O7" s="62"/>
      <c r="P7" s="62"/>
      <c r="Q7" s="62"/>
      <c r="R7" s="62"/>
      <c r="S7" s="63"/>
      <c r="T7" s="61" t="s">
        <v>57</v>
      </c>
      <c r="U7" s="62"/>
      <c r="V7" s="62"/>
      <c r="W7" s="62"/>
      <c r="X7" s="62"/>
      <c r="Y7" s="63"/>
      <c r="Z7" s="61" t="s">
        <v>56</v>
      </c>
      <c r="AA7" s="63"/>
      <c r="AB7" s="61" t="s">
        <v>55</v>
      </c>
      <c r="AC7" s="62"/>
      <c r="AD7" s="62"/>
      <c r="AE7" s="70" t="s">
        <v>54</v>
      </c>
      <c r="AG7" s="2"/>
      <c r="AH7" s="2"/>
      <c r="AI7" s="2"/>
      <c r="AJ7" s="2"/>
      <c r="AK7" s="2"/>
    </row>
    <row r="8" spans="1:37" ht="18" customHeight="1" x14ac:dyDescent="0.2">
      <c r="A8" s="59"/>
      <c r="B8" s="59"/>
      <c r="C8" s="60"/>
      <c r="D8" s="60"/>
      <c r="E8" s="64"/>
      <c r="F8" s="65"/>
      <c r="G8" s="66"/>
      <c r="H8" s="64"/>
      <c r="I8" s="66"/>
      <c r="J8" s="67"/>
      <c r="K8" s="68"/>
      <c r="L8" s="67"/>
      <c r="M8" s="68"/>
      <c r="N8" s="68"/>
      <c r="O8" s="68"/>
      <c r="P8" s="68"/>
      <c r="Q8" s="68"/>
      <c r="R8" s="68"/>
      <c r="S8" s="69"/>
      <c r="T8" s="67"/>
      <c r="U8" s="68"/>
      <c r="V8" s="68"/>
      <c r="W8" s="68"/>
      <c r="X8" s="68"/>
      <c r="Y8" s="69"/>
      <c r="Z8" s="67"/>
      <c r="AA8" s="69"/>
      <c r="AB8" s="67"/>
      <c r="AC8" s="68"/>
      <c r="AD8" s="68"/>
      <c r="AE8" s="71"/>
    </row>
    <row r="9" spans="1:37" ht="15.75" customHeight="1" x14ac:dyDescent="0.2">
      <c r="A9" s="59"/>
      <c r="B9" s="59"/>
      <c r="C9" s="60"/>
      <c r="D9" s="60"/>
      <c r="E9" s="67"/>
      <c r="F9" s="68"/>
      <c r="G9" s="69"/>
      <c r="H9" s="67"/>
      <c r="I9" s="69"/>
      <c r="J9" s="72">
        <v>2022</v>
      </c>
      <c r="K9" s="73"/>
      <c r="L9" s="74" t="s">
        <v>53</v>
      </c>
      <c r="M9" s="75"/>
      <c r="N9" s="74" t="s">
        <v>52</v>
      </c>
      <c r="O9" s="75"/>
      <c r="P9" s="74" t="s">
        <v>51</v>
      </c>
      <c r="Q9" s="75"/>
      <c r="R9" s="74" t="s">
        <v>50</v>
      </c>
      <c r="S9" s="75"/>
      <c r="T9" s="74">
        <v>2022</v>
      </c>
      <c r="U9" s="76"/>
      <c r="V9" s="76"/>
      <c r="W9" s="76"/>
      <c r="X9" s="76"/>
      <c r="Y9" s="75"/>
      <c r="Z9" s="74">
        <v>2022</v>
      </c>
      <c r="AA9" s="75"/>
      <c r="AB9" s="74">
        <v>2022</v>
      </c>
      <c r="AC9" s="76"/>
      <c r="AD9" s="75"/>
      <c r="AE9" s="46"/>
    </row>
    <row r="10" spans="1:37" s="38" customFormat="1" ht="15.75" x14ac:dyDescent="0.25">
      <c r="A10" s="77">
        <v>1</v>
      </c>
      <c r="B10" s="77">
        <v>2</v>
      </c>
      <c r="C10" s="77">
        <v>3</v>
      </c>
      <c r="D10" s="77">
        <v>4</v>
      </c>
      <c r="E10" s="80">
        <v>5</v>
      </c>
      <c r="F10" s="81"/>
      <c r="G10" s="82"/>
      <c r="H10" s="80">
        <v>6</v>
      </c>
      <c r="I10" s="82"/>
      <c r="J10" s="83">
        <v>7</v>
      </c>
      <c r="K10" s="84"/>
      <c r="L10" s="83">
        <v>8</v>
      </c>
      <c r="M10" s="84"/>
      <c r="N10" s="83">
        <v>9</v>
      </c>
      <c r="O10" s="84"/>
      <c r="P10" s="83">
        <v>10</v>
      </c>
      <c r="Q10" s="84"/>
      <c r="R10" s="83">
        <v>11</v>
      </c>
      <c r="S10" s="84"/>
      <c r="T10" s="85">
        <v>12</v>
      </c>
      <c r="U10" s="86"/>
      <c r="V10" s="86"/>
      <c r="W10" s="86"/>
      <c r="X10" s="86"/>
      <c r="Y10" s="87"/>
      <c r="Z10" s="85">
        <v>13</v>
      </c>
      <c r="AA10" s="87"/>
      <c r="AB10" s="85">
        <v>14</v>
      </c>
      <c r="AC10" s="86"/>
      <c r="AD10" s="87"/>
      <c r="AE10" s="45">
        <v>15</v>
      </c>
    </row>
    <row r="11" spans="1:37" s="38" customFormat="1" ht="87" customHeight="1" x14ac:dyDescent="0.2">
      <c r="A11" s="78"/>
      <c r="B11" s="78"/>
      <c r="C11" s="78"/>
      <c r="D11" s="78"/>
      <c r="E11" s="88" t="s">
        <v>41</v>
      </c>
      <c r="F11" s="89"/>
      <c r="G11" s="79" t="s">
        <v>40</v>
      </c>
      <c r="H11" s="88" t="s">
        <v>41</v>
      </c>
      <c r="I11" s="79" t="s">
        <v>40</v>
      </c>
      <c r="J11" s="88" t="s">
        <v>41</v>
      </c>
      <c r="K11" s="77" t="s">
        <v>40</v>
      </c>
      <c r="L11" s="88" t="s">
        <v>41</v>
      </c>
      <c r="M11" s="77" t="s">
        <v>40</v>
      </c>
      <c r="N11" s="88" t="s">
        <v>41</v>
      </c>
      <c r="O11" s="77" t="s">
        <v>40</v>
      </c>
      <c r="P11" s="88" t="s">
        <v>41</v>
      </c>
      <c r="Q11" s="77" t="s">
        <v>40</v>
      </c>
      <c r="R11" s="88" t="s">
        <v>41</v>
      </c>
      <c r="S11" s="77" t="s">
        <v>40</v>
      </c>
      <c r="T11" s="44" t="s">
        <v>49</v>
      </c>
      <c r="U11" s="80" t="s">
        <v>48</v>
      </c>
      <c r="V11" s="82"/>
      <c r="W11" s="43" t="s">
        <v>47</v>
      </c>
      <c r="X11" s="80" t="s">
        <v>46</v>
      </c>
      <c r="Y11" s="82"/>
      <c r="Z11" s="44" t="s">
        <v>45</v>
      </c>
      <c r="AA11" s="43" t="s">
        <v>44</v>
      </c>
      <c r="AB11" s="80" t="s">
        <v>43</v>
      </c>
      <c r="AC11" s="82"/>
      <c r="AD11" s="43" t="s">
        <v>42</v>
      </c>
      <c r="AE11" s="42"/>
    </row>
    <row r="12" spans="1:37" s="38" customFormat="1" ht="15.75" x14ac:dyDescent="0.2">
      <c r="A12" s="79"/>
      <c r="B12" s="79"/>
      <c r="C12" s="79"/>
      <c r="D12" s="79"/>
      <c r="E12" s="90"/>
      <c r="F12" s="91"/>
      <c r="G12" s="92"/>
      <c r="H12" s="90"/>
      <c r="I12" s="92"/>
      <c r="J12" s="90"/>
      <c r="K12" s="79"/>
      <c r="L12" s="90"/>
      <c r="M12" s="79"/>
      <c r="N12" s="90"/>
      <c r="O12" s="79"/>
      <c r="P12" s="90"/>
      <c r="Q12" s="79"/>
      <c r="R12" s="90"/>
      <c r="S12" s="79"/>
      <c r="T12" s="41" t="s">
        <v>41</v>
      </c>
      <c r="U12" s="90" t="s">
        <v>41</v>
      </c>
      <c r="V12" s="91"/>
      <c r="W12" s="40" t="s">
        <v>40</v>
      </c>
      <c r="X12" s="90" t="s">
        <v>40</v>
      </c>
      <c r="Y12" s="91"/>
      <c r="Z12" s="41" t="s">
        <v>41</v>
      </c>
      <c r="AA12" s="40" t="s">
        <v>40</v>
      </c>
      <c r="AB12" s="90" t="s">
        <v>41</v>
      </c>
      <c r="AC12" s="91"/>
      <c r="AD12" s="40" t="s">
        <v>40</v>
      </c>
      <c r="AE12" s="39"/>
    </row>
    <row r="13" spans="1:37" ht="172.5" customHeight="1" x14ac:dyDescent="0.2">
      <c r="A13" s="34"/>
      <c r="B13" s="33"/>
      <c r="C13" s="32" t="s">
        <v>39</v>
      </c>
      <c r="D13" s="31" t="s">
        <v>38</v>
      </c>
      <c r="E13" s="37"/>
      <c r="F13" s="36" t="s">
        <v>37</v>
      </c>
      <c r="G13" s="28"/>
      <c r="H13" s="37"/>
      <c r="I13" s="54">
        <v>0</v>
      </c>
      <c r="J13" s="37">
        <v>1</v>
      </c>
      <c r="K13" s="28">
        <v>8800000</v>
      </c>
      <c r="L13" s="37">
        <v>1</v>
      </c>
      <c r="M13" s="28">
        <v>3900000</v>
      </c>
      <c r="N13" s="37">
        <v>0</v>
      </c>
      <c r="O13" s="28">
        <v>0</v>
      </c>
      <c r="P13" s="37">
        <v>0</v>
      </c>
      <c r="Q13" s="28">
        <v>0</v>
      </c>
      <c r="R13" s="37">
        <v>1</v>
      </c>
      <c r="S13" s="28">
        <v>4375000</v>
      </c>
      <c r="T13" s="25">
        <f>SUM(L13,N13,P13,R13)</f>
        <v>2</v>
      </c>
      <c r="U13" s="25">
        <f>T13/J13*100</f>
        <v>200</v>
      </c>
      <c r="V13" s="26" t="s">
        <v>25</v>
      </c>
      <c r="W13" s="24">
        <f>M13+O13+Q13+S13</f>
        <v>8275000</v>
      </c>
      <c r="X13" s="27">
        <f>W13/K13*100</f>
        <v>94.034090909090907</v>
      </c>
      <c r="Y13" s="26" t="s">
        <v>25</v>
      </c>
      <c r="Z13" s="25">
        <f>H13+T13</f>
        <v>2</v>
      </c>
      <c r="AA13" s="24">
        <f>I13+W13</f>
        <v>8275000</v>
      </c>
      <c r="AB13" s="22" t="e">
        <f>Z13/E13*100</f>
        <v>#DIV/0!</v>
      </c>
      <c r="AC13" s="23" t="s">
        <v>25</v>
      </c>
      <c r="AD13" s="22" t="e">
        <f>AA13/G13*100</f>
        <v>#DIV/0!</v>
      </c>
      <c r="AE13" s="10"/>
      <c r="AH13" s="21"/>
    </row>
    <row r="14" spans="1:37" ht="105" x14ac:dyDescent="0.2">
      <c r="A14" s="34"/>
      <c r="B14" s="33"/>
      <c r="C14" s="32" t="s">
        <v>36</v>
      </c>
      <c r="D14" s="31" t="s">
        <v>35</v>
      </c>
      <c r="E14" s="37"/>
      <c r="F14" s="30" t="s">
        <v>34</v>
      </c>
      <c r="G14" s="28"/>
      <c r="H14" s="37"/>
      <c r="I14" s="28">
        <v>0</v>
      </c>
      <c r="J14" s="37">
        <v>12</v>
      </c>
      <c r="K14" s="28">
        <v>115552000</v>
      </c>
      <c r="L14" s="37">
        <v>1</v>
      </c>
      <c r="M14" s="49">
        <v>9000000</v>
      </c>
      <c r="N14" s="37">
        <v>1</v>
      </c>
      <c r="O14" s="52">
        <v>9000000</v>
      </c>
      <c r="P14" s="37">
        <v>3</v>
      </c>
      <c r="Q14" s="52">
        <v>11760000</v>
      </c>
      <c r="R14" s="37">
        <v>1</v>
      </c>
      <c r="S14" s="28">
        <v>59250000</v>
      </c>
      <c r="T14" s="25">
        <f>SUM(L14,N14,P14,R14)</f>
        <v>6</v>
      </c>
      <c r="U14" s="25">
        <f>T14/J14*100</f>
        <v>50</v>
      </c>
      <c r="V14" s="26" t="s">
        <v>25</v>
      </c>
      <c r="W14" s="24">
        <f>M14+O14+Q14+S14</f>
        <v>89010000</v>
      </c>
      <c r="X14" s="27">
        <f>W14/K14*100</f>
        <v>77.030254777070056</v>
      </c>
      <c r="Y14" s="26" t="s">
        <v>25</v>
      </c>
      <c r="Z14" s="25">
        <f>H14+T14</f>
        <v>6</v>
      </c>
      <c r="AA14" s="24">
        <f>I14+W14</f>
        <v>89010000</v>
      </c>
      <c r="AB14" s="22" t="e">
        <f>Z14/E14*100</f>
        <v>#DIV/0!</v>
      </c>
      <c r="AC14" s="23" t="s">
        <v>25</v>
      </c>
      <c r="AD14" s="22" t="e">
        <f>AA14/G14*100</f>
        <v>#DIV/0!</v>
      </c>
      <c r="AE14" s="10"/>
      <c r="AH14" s="21"/>
    </row>
    <row r="15" spans="1:37" ht="114.75" customHeight="1" x14ac:dyDescent="0.2">
      <c r="A15" s="34"/>
      <c r="B15" s="33"/>
      <c r="C15" s="32" t="s">
        <v>33</v>
      </c>
      <c r="D15" s="31" t="s">
        <v>32</v>
      </c>
      <c r="E15" s="35"/>
      <c r="F15" s="36" t="s">
        <v>31</v>
      </c>
      <c r="G15" s="28"/>
      <c r="H15" s="35">
        <v>1</v>
      </c>
      <c r="I15" s="28">
        <v>0</v>
      </c>
      <c r="J15" s="35">
        <v>4</v>
      </c>
      <c r="K15" s="28">
        <v>34000000</v>
      </c>
      <c r="L15" s="35">
        <v>2</v>
      </c>
      <c r="M15" s="28">
        <v>0</v>
      </c>
      <c r="N15" s="35">
        <v>0</v>
      </c>
      <c r="O15" s="51">
        <v>0</v>
      </c>
      <c r="P15" s="35">
        <v>1</v>
      </c>
      <c r="Q15" s="51">
        <v>30000000</v>
      </c>
      <c r="R15" s="35">
        <v>0</v>
      </c>
      <c r="S15" s="28">
        <v>0</v>
      </c>
      <c r="T15" s="25">
        <f>SUM(L15,N15,P15,R15)</f>
        <v>3</v>
      </c>
      <c r="U15" s="25">
        <f>T15/J15*100</f>
        <v>75</v>
      </c>
      <c r="V15" s="26" t="s">
        <v>25</v>
      </c>
      <c r="W15" s="24">
        <f>M15+O15+Q15+S15</f>
        <v>30000000</v>
      </c>
      <c r="X15" s="27">
        <f>W15/K15*100</f>
        <v>88.235294117647058</v>
      </c>
      <c r="Y15" s="26" t="s">
        <v>25</v>
      </c>
      <c r="Z15" s="25">
        <f>H15+T15</f>
        <v>4</v>
      </c>
      <c r="AA15" s="24">
        <f>I15+W15</f>
        <v>30000000</v>
      </c>
      <c r="AB15" s="22" t="e">
        <f>Z15/E15*100</f>
        <v>#DIV/0!</v>
      </c>
      <c r="AC15" s="23" t="s">
        <v>25</v>
      </c>
      <c r="AD15" s="22" t="e">
        <f>AA15/G15*100</f>
        <v>#DIV/0!</v>
      </c>
      <c r="AE15" s="10"/>
      <c r="AH15" s="21"/>
    </row>
    <row r="16" spans="1:37" ht="75" x14ac:dyDescent="0.2">
      <c r="A16" s="34"/>
      <c r="B16" s="33"/>
      <c r="C16" s="32" t="s">
        <v>30</v>
      </c>
      <c r="D16" s="31" t="s">
        <v>29</v>
      </c>
      <c r="E16" s="35"/>
      <c r="F16" s="30" t="s">
        <v>26</v>
      </c>
      <c r="G16" s="28"/>
      <c r="H16" s="35">
        <v>1</v>
      </c>
      <c r="I16" s="28">
        <v>0</v>
      </c>
      <c r="J16" s="35">
        <v>6</v>
      </c>
      <c r="K16" s="28">
        <v>714118750</v>
      </c>
      <c r="L16" s="35">
        <v>1</v>
      </c>
      <c r="M16" s="28">
        <v>134897801</v>
      </c>
      <c r="N16" s="35">
        <v>3</v>
      </c>
      <c r="O16" s="53">
        <v>153619843</v>
      </c>
      <c r="P16" s="35">
        <v>1</v>
      </c>
      <c r="Q16" s="53">
        <v>170367331</v>
      </c>
      <c r="R16" s="35">
        <v>3</v>
      </c>
      <c r="S16" s="28">
        <v>184839597</v>
      </c>
      <c r="T16" s="25">
        <f>SUM(L16,N16,P16,R16)</f>
        <v>8</v>
      </c>
      <c r="U16" s="25">
        <f>T16/J16*100</f>
        <v>133.33333333333331</v>
      </c>
      <c r="V16" s="26" t="s">
        <v>25</v>
      </c>
      <c r="W16" s="24">
        <f>M16+O16+Q16+S16</f>
        <v>643724572</v>
      </c>
      <c r="X16" s="27">
        <f>W16/K16*100</f>
        <v>90.142510891920992</v>
      </c>
      <c r="Y16" s="26" t="s">
        <v>25</v>
      </c>
      <c r="Z16" s="25">
        <f>H16+T16</f>
        <v>9</v>
      </c>
      <c r="AA16" s="24">
        <f>I16+W16</f>
        <v>643724572</v>
      </c>
      <c r="AB16" s="22" t="e">
        <f>Z16/E16*100</f>
        <v>#DIV/0!</v>
      </c>
      <c r="AC16" s="23" t="s">
        <v>25</v>
      </c>
      <c r="AD16" s="22" t="e">
        <f>AA16/G16*100</f>
        <v>#DIV/0!</v>
      </c>
      <c r="AE16" s="10"/>
      <c r="AH16" s="21"/>
    </row>
    <row r="17" spans="1:34" ht="240" x14ac:dyDescent="0.2">
      <c r="A17" s="34"/>
      <c r="B17" s="33"/>
      <c r="C17" s="32" t="s">
        <v>28</v>
      </c>
      <c r="D17" s="31" t="s">
        <v>27</v>
      </c>
      <c r="E17" s="29"/>
      <c r="F17" s="30" t="s">
        <v>26</v>
      </c>
      <c r="G17" s="28"/>
      <c r="H17" s="29">
        <v>100</v>
      </c>
      <c r="I17" s="28">
        <v>0</v>
      </c>
      <c r="J17" s="29">
        <v>12</v>
      </c>
      <c r="K17" s="28">
        <v>156816250</v>
      </c>
      <c r="L17" s="29">
        <v>3</v>
      </c>
      <c r="M17" s="51">
        <v>937500</v>
      </c>
      <c r="N17" s="29">
        <v>0</v>
      </c>
      <c r="O17" s="51">
        <v>0</v>
      </c>
      <c r="P17" s="29">
        <v>1</v>
      </c>
      <c r="Q17" s="51">
        <v>2025000</v>
      </c>
      <c r="R17" s="29">
        <v>0</v>
      </c>
      <c r="S17" s="28">
        <v>0</v>
      </c>
      <c r="T17" s="25">
        <f>SUM(L17,N17,P17,R17)</f>
        <v>4</v>
      </c>
      <c r="U17" s="25">
        <f>T17/J17*100</f>
        <v>33.333333333333329</v>
      </c>
      <c r="V17" s="26" t="s">
        <v>25</v>
      </c>
      <c r="W17" s="24">
        <f>M17+O17+Q17+S17</f>
        <v>2962500</v>
      </c>
      <c r="X17" s="27">
        <f>W17/K17*100</f>
        <v>1.8891537069659552</v>
      </c>
      <c r="Y17" s="26" t="s">
        <v>25</v>
      </c>
      <c r="Z17" s="25">
        <f>H17+T17</f>
        <v>104</v>
      </c>
      <c r="AA17" s="24">
        <f>I17+W17</f>
        <v>2962500</v>
      </c>
      <c r="AB17" s="22" t="e">
        <f>Z17/E17*100</f>
        <v>#DIV/0!</v>
      </c>
      <c r="AC17" s="23" t="s">
        <v>25</v>
      </c>
      <c r="AD17" s="22" t="e">
        <f>AA17/G17*100</f>
        <v>#DIV/0!</v>
      </c>
      <c r="AE17" s="10"/>
      <c r="AH17" s="21"/>
    </row>
    <row r="18" spans="1:34" ht="15" x14ac:dyDescent="0.2">
      <c r="A18" s="93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19">
        <f>AVERAGE(U13:U17)</f>
        <v>98.333333333333329</v>
      </c>
      <c r="V18" s="12"/>
      <c r="W18" s="20"/>
      <c r="X18" s="19">
        <f>AVERAGE(X13:X17)</f>
        <v>70.266260880538994</v>
      </c>
      <c r="Y18" s="12"/>
      <c r="Z18" s="18"/>
      <c r="AA18" s="18"/>
      <c r="AB18" s="18"/>
      <c r="AC18" s="12"/>
      <c r="AD18" s="17"/>
      <c r="AE18" s="10"/>
    </row>
    <row r="19" spans="1:34" ht="15" x14ac:dyDescent="0.2">
      <c r="A19" s="93" t="s">
        <v>23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15" t="str">
        <f>IF(U18&gt;=91,"Sangat Tinggi",IF(U18&gt;=76,"Tinggi",IF(U18&gt;=66,"Sedang",IF(U18&gt;=51,"Rendah",IF(U18&lt;=50.99,"Sangat Rendah")))))</f>
        <v>Sangat Tinggi</v>
      </c>
      <c r="V19" s="12"/>
      <c r="W19" s="16"/>
      <c r="X19" s="15" t="str">
        <f>IF(X18&gt;=91,"Sangat Tinggi",IF(X18&gt;=76,"Tinggi",IF(X18&gt;=66,"Sedang",IF(X18&gt;=51,"Rendah",IF(X18&lt;=50,"Sangat Rendah")))))</f>
        <v>Sedang</v>
      </c>
      <c r="Y19" s="12"/>
      <c r="Z19" s="13"/>
      <c r="AA19" s="14"/>
      <c r="AB19" s="13"/>
      <c r="AC19" s="12"/>
      <c r="AD19" s="11"/>
      <c r="AE19" s="10"/>
    </row>
    <row r="20" spans="1:34" ht="15" x14ac:dyDescent="0.2">
      <c r="A20" s="95" t="s">
        <v>22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10"/>
    </row>
    <row r="21" spans="1:34" ht="15" x14ac:dyDescent="0.2">
      <c r="A21" s="95" t="s">
        <v>21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10"/>
    </row>
    <row r="22" spans="1:34" ht="15" x14ac:dyDescent="0.2">
      <c r="A22" s="95" t="s">
        <v>20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10"/>
    </row>
    <row r="23" spans="1:34" ht="15" x14ac:dyDescent="0.2">
      <c r="A23" s="95" t="s">
        <v>19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"/>
    </row>
    <row r="24" spans="1:34" ht="1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5"/>
      <c r="X24" s="5"/>
      <c r="Y24" s="6"/>
      <c r="Z24" s="5"/>
      <c r="AA24" s="5"/>
      <c r="AB24" s="5"/>
      <c r="AC24" s="6"/>
      <c r="AD24" s="5"/>
    </row>
    <row r="25" spans="1:34" ht="1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96" t="s">
        <v>18</v>
      </c>
      <c r="U25" s="96"/>
      <c r="V25" s="96"/>
      <c r="W25" s="96"/>
      <c r="X25" s="96"/>
      <c r="Y25" s="6"/>
      <c r="Z25" s="5"/>
      <c r="AA25" s="96"/>
      <c r="AB25" s="96"/>
      <c r="AC25" s="96"/>
      <c r="AD25" s="96"/>
      <c r="AE25" s="96"/>
    </row>
    <row r="26" spans="1:34" ht="15.75" x14ac:dyDescent="0.25">
      <c r="A26" s="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96" t="s">
        <v>74</v>
      </c>
      <c r="U26" s="96"/>
      <c r="V26" s="96"/>
      <c r="W26" s="96"/>
      <c r="X26" s="96"/>
      <c r="Y26" s="6"/>
      <c r="Z26" s="5"/>
      <c r="AA26" s="96"/>
      <c r="AB26" s="96"/>
      <c r="AC26" s="96"/>
      <c r="AD26" s="96"/>
      <c r="AE26" s="96"/>
    </row>
    <row r="27" spans="1:34" ht="15.75" x14ac:dyDescent="0.25">
      <c r="A27" s="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96" t="s">
        <v>68</v>
      </c>
      <c r="U27" s="96"/>
      <c r="V27" s="96"/>
      <c r="W27" s="96"/>
      <c r="X27" s="96"/>
      <c r="Y27" s="50"/>
      <c r="Z27" s="5"/>
      <c r="AA27" s="50"/>
      <c r="AB27" s="50"/>
      <c r="AC27" s="50"/>
      <c r="AD27" s="50"/>
      <c r="AE27" s="50"/>
    </row>
    <row r="28" spans="1:34" ht="15" x14ac:dyDescent="0.2">
      <c r="T28" s="96"/>
      <c r="U28" s="96"/>
      <c r="V28" s="96"/>
      <c r="W28" s="96"/>
      <c r="X28" s="96"/>
      <c r="AA28" s="96"/>
      <c r="AB28" s="96"/>
      <c r="AC28" s="96"/>
      <c r="AD28" s="96"/>
      <c r="AE28" s="96"/>
    </row>
    <row r="29" spans="1:34" ht="25.5" x14ac:dyDescent="0.2">
      <c r="A29" s="7" t="s">
        <v>17</v>
      </c>
      <c r="B29" s="7" t="s">
        <v>16</v>
      </c>
      <c r="C29" s="7" t="s">
        <v>15</v>
      </c>
      <c r="T29" s="5"/>
      <c r="U29" s="5"/>
      <c r="V29" s="6"/>
      <c r="W29" s="5"/>
      <c r="AA29" s="6"/>
      <c r="AB29" s="5"/>
      <c r="AC29" s="6"/>
      <c r="AD29" s="5"/>
    </row>
    <row r="30" spans="1:34" ht="15.75" x14ac:dyDescent="0.25">
      <c r="A30" s="3" t="s">
        <v>14</v>
      </c>
      <c r="B30" s="3" t="s">
        <v>13</v>
      </c>
      <c r="C30" s="3" t="s">
        <v>12</v>
      </c>
      <c r="T30" s="98" t="s">
        <v>69</v>
      </c>
      <c r="U30" s="98"/>
      <c r="V30" s="98"/>
      <c r="W30" s="98"/>
      <c r="X30" s="98"/>
      <c r="AA30" s="98"/>
      <c r="AB30" s="98"/>
      <c r="AC30" s="98"/>
      <c r="AD30" s="98"/>
      <c r="AE30" s="98"/>
    </row>
    <row r="31" spans="1:34" ht="15.75" x14ac:dyDescent="0.2">
      <c r="A31" s="3" t="s">
        <v>11</v>
      </c>
      <c r="B31" s="3" t="s">
        <v>10</v>
      </c>
      <c r="C31" s="3" t="s">
        <v>9</v>
      </c>
      <c r="T31" s="97" t="s">
        <v>70</v>
      </c>
      <c r="U31" s="97"/>
      <c r="V31" s="97"/>
      <c r="W31" s="97"/>
      <c r="X31" s="97"/>
      <c r="AA31" s="97"/>
      <c r="AB31" s="97"/>
      <c r="AC31" s="97"/>
      <c r="AD31" s="97"/>
      <c r="AE31" s="97"/>
    </row>
    <row r="32" spans="1:34" ht="15.75" x14ac:dyDescent="0.2">
      <c r="A32" s="3" t="s">
        <v>8</v>
      </c>
      <c r="B32" s="3" t="s">
        <v>7</v>
      </c>
      <c r="C32" s="3" t="s">
        <v>6</v>
      </c>
    </row>
    <row r="33" spans="1:3" ht="15.75" x14ac:dyDescent="0.2">
      <c r="A33" s="3" t="s">
        <v>5</v>
      </c>
      <c r="B33" s="3" t="s">
        <v>4</v>
      </c>
      <c r="C33" s="3" t="s">
        <v>3</v>
      </c>
    </row>
    <row r="34" spans="1:3" ht="15.75" x14ac:dyDescent="0.2">
      <c r="A34" s="3" t="s">
        <v>2</v>
      </c>
      <c r="B34" s="4" t="s">
        <v>1</v>
      </c>
      <c r="C34" s="3" t="s">
        <v>0</v>
      </c>
    </row>
  </sheetData>
  <mergeCells count="77">
    <mergeCell ref="T27:X27"/>
    <mergeCell ref="T31:X31"/>
    <mergeCell ref="AA31:AE31"/>
    <mergeCell ref="T28:X28"/>
    <mergeCell ref="AA28:AE28"/>
    <mergeCell ref="T30:X30"/>
    <mergeCell ref="AA30:AE30"/>
    <mergeCell ref="A23:AD23"/>
    <mergeCell ref="T25:X25"/>
    <mergeCell ref="AA25:AE25"/>
    <mergeCell ref="T26:X26"/>
    <mergeCell ref="AA26:AE26"/>
    <mergeCell ref="A18:T18"/>
    <mergeCell ref="A19:T19"/>
    <mergeCell ref="A20:AD20"/>
    <mergeCell ref="A21:AD21"/>
    <mergeCell ref="A22:AD22"/>
    <mergeCell ref="R11:R12"/>
    <mergeCell ref="S11:S12"/>
    <mergeCell ref="U11:V11"/>
    <mergeCell ref="X11:Y11"/>
    <mergeCell ref="AB11:AC11"/>
    <mergeCell ref="U12:V12"/>
    <mergeCell ref="X12:Y12"/>
    <mergeCell ref="AB12:AC12"/>
    <mergeCell ref="R10:S10"/>
    <mergeCell ref="T10:Y10"/>
    <mergeCell ref="Z10:AA10"/>
    <mergeCell ref="AB10:AD10"/>
    <mergeCell ref="E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H10:I10"/>
    <mergeCell ref="J10:K10"/>
    <mergeCell ref="L10:M10"/>
    <mergeCell ref="N10:O10"/>
    <mergeCell ref="P10:Q10"/>
    <mergeCell ref="A10:A12"/>
    <mergeCell ref="B10:B12"/>
    <mergeCell ref="C10:C12"/>
    <mergeCell ref="D10:D12"/>
    <mergeCell ref="E10:G10"/>
    <mergeCell ref="AE7:AE8"/>
    <mergeCell ref="J9:K9"/>
    <mergeCell ref="L9:M9"/>
    <mergeCell ref="N9:O9"/>
    <mergeCell ref="P9:Q9"/>
    <mergeCell ref="R9:S9"/>
    <mergeCell ref="T9:Y9"/>
    <mergeCell ref="Z9:AA9"/>
    <mergeCell ref="AB9:AD9"/>
    <mergeCell ref="A6:AD6"/>
    <mergeCell ref="A7:A9"/>
    <mergeCell ref="B7:B9"/>
    <mergeCell ref="C7:C9"/>
    <mergeCell ref="D7:D9"/>
    <mergeCell ref="E7:G9"/>
    <mergeCell ref="H7:I9"/>
    <mergeCell ref="J7:K8"/>
    <mergeCell ref="L7:S8"/>
    <mergeCell ref="T7:Y8"/>
    <mergeCell ref="Z7:AA8"/>
    <mergeCell ref="AB7:AD8"/>
    <mergeCell ref="A1:AD1"/>
    <mergeCell ref="A2:AD2"/>
    <mergeCell ref="A3:AD3"/>
    <mergeCell ref="A4:AD4"/>
    <mergeCell ref="A5:AD5"/>
  </mergeCells>
  <conditionalFormatting sqref="D16:I16 D1:XFD12 K16:O16 A1:B1048576 D18:XFD26 D28:XFD1048576 Y27:XFD27 D27:T27 D17:O17 D13:O13 R13:XFD13 D15:O15 D14:K14 M14 R15:XFD17 S14:XFD14 O14">
    <cfRule type="containsText" dxfId="4" priority="6" operator="containsText" text="kandangan kota">
      <formula>NOT(ISERROR(SEARCH("kandangan kota",A1)))</formula>
    </cfRule>
  </conditionalFormatting>
  <conditionalFormatting sqref="J16">
    <cfRule type="containsText" dxfId="8" priority="5" operator="containsText" text="kelurahan kandangan utara">
      <formula>NOT(ISERROR(SEARCH("kelurahan kandangan utara",J16)))</formula>
    </cfRule>
  </conditionalFormatting>
  <conditionalFormatting sqref="P13:Q17">
    <cfRule type="containsText" dxfId="7" priority="4" operator="containsText" text="kandangan kota">
      <formula>NOT(ISERROR(SEARCH("kandangan kota",P13)))</formula>
    </cfRule>
  </conditionalFormatting>
  <conditionalFormatting sqref="L14">
    <cfRule type="containsText" dxfId="3" priority="3" operator="containsText" text="kandangan kota">
      <formula>NOT(ISERROR(SEARCH("kandangan kota",L14)))</formula>
    </cfRule>
  </conditionalFormatting>
  <conditionalFormatting sqref="R14">
    <cfRule type="containsText" dxfId="2" priority="2" operator="containsText" text="kandangan kota">
      <formula>NOT(ISERROR(SEARCH("kandangan kota",R14)))</formula>
    </cfRule>
  </conditionalFormatting>
  <conditionalFormatting sqref="N14">
    <cfRule type="containsText" dxfId="1" priority="1" operator="containsText" text="kandangan kota">
      <formula>NOT(ISERROR(SEARCH("kandangan kota",N14)))</formula>
    </cfRule>
  </conditionalFormatting>
  <printOptions horizontalCentered="1" verticalCentered="1"/>
  <pageMargins left="0.23622047244094491" right="0.23622047244094491" top="3.937007874015748E-2" bottom="3.937007874015748E-2" header="0" footer="0"/>
  <pageSetup paperSize="5" scale="40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Kel. Kdg Kota</vt:lpstr>
      <vt:lpstr>'Kel. Kdg Kota'!Print_Area</vt:lpstr>
      <vt:lpstr>'Kel. Kdg Kota'!Print_Titles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Bappelitbangda</dc:creator>
  <cp:lastModifiedBy>Windows User</cp:lastModifiedBy>
  <cp:lastPrinted>2022-10-07T00:29:54Z</cp:lastPrinted>
  <dcterms:created xsi:type="dcterms:W3CDTF">2022-04-21T06:01:53Z</dcterms:created>
  <dcterms:modified xsi:type="dcterms:W3CDTF">2023-01-08T08:28:44Z</dcterms:modified>
</cp:coreProperties>
</file>