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B45A531D-1502-4C1F-ACFA-6D3950BD66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GRESS FISIK" sheetId="1" r:id="rId1"/>
  </sheets>
  <definedNames>
    <definedName name="_xlnm.Print_Area" localSheetId="0">'PROGRESS FISIK'!$A$1:$AC$58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58" i="1" l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AC52" i="1"/>
  <c r="AC51" i="1"/>
  <c r="AC50" i="1"/>
  <c r="AC49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AC30" i="1"/>
  <c r="AF30" i="1" s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AC19" i="1"/>
  <c r="AC23" i="1" s="1"/>
  <c r="AC16" i="1"/>
  <c r="AF16" i="1" s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AC53" i="1" l="1"/>
  <c r="AF53" i="1" s="1"/>
</calcChain>
</file>

<file path=xl/sharedStrings.xml><?xml version="1.0" encoding="utf-8"?>
<sst xmlns="http://schemas.openxmlformats.org/spreadsheetml/2006/main" count="130" uniqueCount="99">
  <si>
    <t>t</t>
  </si>
  <si>
    <t>LINK REALISASI</t>
  </si>
  <si>
    <t>REALISASI 2024</t>
  </si>
  <si>
    <t>NO.</t>
  </si>
  <si>
    <t>NAMA PAKET</t>
  </si>
  <si>
    <t>YANG MENAGIH</t>
  </si>
  <si>
    <t>Target</t>
  </si>
  <si>
    <t>BULAN</t>
  </si>
  <si>
    <t>Realisasi</t>
  </si>
  <si>
    <t>Dokumentasi</t>
  </si>
  <si>
    <t>Januari</t>
  </si>
  <si>
    <t xml:space="preserve"> 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</si>
  <si>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</si>
  <si>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</si>
  <si>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</si>
  <si>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</si>
  <si>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</si>
  <si>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</si>
  <si>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</si>
  <si>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</si>
  <si>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</si>
  <si>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</si>
  <si>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Satuan</t>
  </si>
  <si>
    <t>Persen</t>
  </si>
  <si>
    <t>Meter</t>
  </si>
  <si>
    <t>A</t>
  </si>
  <si>
    <t>1</t>
  </si>
  <si>
    <t>DOKUMEN</t>
  </si>
  <si>
    <t>METER</t>
  </si>
  <si>
    <t>B</t>
  </si>
  <si>
    <t>I.B</t>
  </si>
  <si>
    <t>Pengembangan dan Pengelolaan Sistem Irigasi Primer dan Sekunder pada Daerah Irigasi yang Luasnya di Bawah 1000 Ha dalam 1 (Satu) Daerah Kabupaten/Kota</t>
  </si>
  <si>
    <t>Pembangunan Jaringan Irigasi Permukaan</t>
  </si>
  <si>
    <t>Pembangunan Saluran Sekunder DI. Batang Kulur Kiri Kec. Sungai Raya</t>
  </si>
  <si>
    <t>2</t>
  </si>
  <si>
    <t>Pembangunan Saluran Sekunder DI.Jelatan Kec. Sungai Raya</t>
  </si>
  <si>
    <t>02°49'57.49"S115°15'12.17"E</t>
  </si>
  <si>
    <t>3</t>
  </si>
  <si>
    <t>Pembangunan Saluran DI. Kambas Kec.Padang batung</t>
  </si>
  <si>
    <t>4</t>
  </si>
  <si>
    <t>Pembangunan Saluran Tersier DI. Kuangan Kec.Padang Batung</t>
  </si>
  <si>
    <t>5</t>
  </si>
  <si>
    <t>Peningkatan Jaringan Irigasi Permukaan</t>
  </si>
  <si>
    <t>Peningkatan Jaringan Irigasi DI. Jabar Kec.Telaga Langsat</t>
  </si>
  <si>
    <t>2.72724608S 115.2196091E</t>
  </si>
  <si>
    <t>02°42'48.95"S 115°20'42.40"E</t>
  </si>
  <si>
    <t>Peningkatan Jaringan Irigasi DI. Paring Agung 2 Kec. Sungai Raya</t>
  </si>
  <si>
    <t>2˚49'02.15''S  115˚13'48.62''E</t>
  </si>
  <si>
    <t>Peningkatan jaringan irigasi DI.Pacakan Kec.Kalumpang</t>
  </si>
  <si>
    <t>Perencanaan Usulan DAK TA. 2026 Bidang Irigasi di Kab. Hulu Sungai Selatan</t>
  </si>
  <si>
    <t>C</t>
  </si>
  <si>
    <t xml:space="preserve">Rehabilitasi Jaringan Irigasi Permukaan </t>
  </si>
  <si>
    <t>Rehabilitasi Jaringan Irigasi DI. Andi Kec. Angkinang</t>
  </si>
  <si>
    <t>2.7644S 115.3222E</t>
  </si>
  <si>
    <t>Rehabilitasi Jaringan Irigasi DI. Pamujaan Kec. Simpur</t>
  </si>
  <si>
    <t>02°48'24"S 115°18'4"E</t>
  </si>
  <si>
    <t>2°49'25.23"S115°12'37.56"E</t>
  </si>
  <si>
    <t>Rehabilitasi jaringan irigasi DI. Hariti III Kec. Sungai Raya</t>
  </si>
  <si>
    <t>2.7102S 115.3084E</t>
  </si>
  <si>
    <t xml:space="preserve">Rehabilitasi jaringan irigasi DI.Pamujaan II Kec.Simpur					</t>
  </si>
  <si>
    <t>2,7247S 115.3155E</t>
  </si>
  <si>
    <t>2°49'40.12"S115°12'49.68"E</t>
  </si>
  <si>
    <t>Rehabilitasi Jaringan Irigasi DI. Tayub Kec. Telaga Langsat</t>
  </si>
  <si>
    <t>D</t>
  </si>
  <si>
    <t>Rehabilitasi Bendung Irigasi</t>
  </si>
  <si>
    <t>Rehabilitasi DI.Desa Baru Kec. Sungai Raya</t>
  </si>
  <si>
    <t xml:space="preserve">2˚43'31.64''S  115˚17'34.28''E
</t>
  </si>
  <si>
    <t>Rehabilitasi DI. Madang 1 Kec. Padang Batung</t>
  </si>
  <si>
    <t xml:space="preserve">2˚51'46.69''S  115˚13'22.45''E
</t>
  </si>
  <si>
    <t>02°46'58.00"S 115°18'21.40"E</t>
  </si>
  <si>
    <t>Rehabilitasi DI.Jumat Kec. Kandangan</t>
  </si>
  <si>
    <t>02°47'47.8"S 115°14'51.6"E</t>
  </si>
  <si>
    <t>2˚51'46.30''S  115˚13'14.33''E</t>
  </si>
  <si>
    <t>E</t>
  </si>
  <si>
    <t>Operasi dan Pemeliharaan Jaringan Irigasi Permukaan</t>
  </si>
  <si>
    <t>2˚51'49.84''S  115˚13'04.81''E</t>
  </si>
  <si>
    <t>Pemeliharaan Jaringan Irigasi Kec. Angkinang</t>
  </si>
  <si>
    <t>Pemeliharaan Jaringan Irigasi Kec. Sungai Raya</t>
  </si>
  <si>
    <t>Pemeliharaan Jaringan Irigasi Kec. Telaga Langsat</t>
  </si>
  <si>
    <t>Pemeliharaan Jaringan Irigasi Kec. Padang batung</t>
  </si>
  <si>
    <t>Pemeliharaan Jaringan Irigasi Kec.Simpur &amp; Kalumpang</t>
  </si>
  <si>
    <t>Pemeliharaan Jaringan Irigasi DI.Gumbil</t>
  </si>
  <si>
    <t>Pemeliharaan jaringan irigasi DI.Jarau 1, DI. Jarau 2 dan DI. Kacipak Kec. Sungai Raya</t>
  </si>
  <si>
    <t>Pemeliharaan jaringan irigasi DI.Mahlan, DI.Bunga Balai, DI. Kamat, DI. Aliyaman, DI.Libak 1 Kec. Telaga Langsat</t>
  </si>
  <si>
    <t>Pemeliharaan jaringan irigasi DI.Padang batung 1, DI. Sarungga, DI.Binturung, DI.Padang batung 2, DI. Madang 3 Kec. Padang Batung</t>
  </si>
  <si>
    <t xml:space="preserve">                     </t>
  </si>
  <si>
    <t>Pemeliharaan jaringan irigasi DI. Pantai Ulin 1, DI. Gambah Dalam II, DI. Kupang, DI. Umihan, DI. Putat, DI. Bumi Pihaung Kec. Kandangan</t>
  </si>
  <si>
    <t>F</t>
  </si>
  <si>
    <t>Operasi dan Pemeliharaan Jaringan Irigasi Rawa</t>
  </si>
  <si>
    <t>Pemeliharaan Jaringan Irigasi DIR. Danau Bangkau</t>
  </si>
  <si>
    <t>Pemeliharaan Jaringan Irigasi DIR. Sungai Kajang</t>
  </si>
  <si>
    <t>Pemeliharaan Jaringan Irigasi DIR. Sungai Taniran</t>
  </si>
  <si>
    <t>Pemeliharaan Jaringan Irigasi DIR. Tirta Bahalayung</t>
  </si>
  <si>
    <t>G</t>
  </si>
  <si>
    <t>Penyusunan Rencana Teknis dan Dokumen Lingkungan Hidup untuk Konstruksi Irigasi dan Rawa</t>
  </si>
  <si>
    <t>Kegiatan EPAKSI</t>
  </si>
  <si>
    <t>2°41'36,4153" S 115°10'15,8754" E</t>
  </si>
  <si>
    <t>Perencanaan Pekerjaan Pemeliharaan Jaringan Irigasi di Beberapa Kecamatan Kab. Hulu Sungai Selatan</t>
  </si>
  <si>
    <t>Pemutakhiran Data Teknis Jaringan Irigasi Kewenangan Kab. HSS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</si>
</sst>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2"/>
      <color theme="1"/>
      <name val="Arial"/>
      <scheme val="minor"/>
    </font>
    <font>
      <b/>
      <sz val="11"/>
      <color theme="1"/>
      <name val="Arial"/>
      <scheme val="minor"/>
    </font>
    <font>
      <u/>
      <sz val="10"/>
      <color theme="1"/>
      <name val="Arial"/>
      <scheme val="minor"/>
    </font>
    <font>
      <b/>
      <sz val="16"/>
      <color theme="1"/>
      <name val="Calibri"/>
    </font>
    <font>
      <sz val="10"/>
      <color theme="1"/>
      <name val="Arial"/>
    </font>
    <font>
      <b/>
      <sz val="11"/>
      <color theme="1"/>
      <name val="Calibri"/>
    </font>
    <font>
      <b/>
      <sz val="10"/>
      <color theme="1"/>
      <name val="Arial"/>
      <scheme val="minor"/>
    </font>
    <font>
      <sz val="10"/>
      <name val="Arial"/>
    </font>
    <font>
      <sz val="11"/>
      <color theme="1"/>
      <name val="Calibri"/>
    </font>
    <font>
      <sz val="11"/>
      <color rgb="FF000000"/>
      <name val="Calibri"/>
    </font>
    <font>
      <b/>
      <sz val="13"/>
      <color theme="1"/>
      <name val="Arial"/>
      <scheme val="minor"/>
    </font>
    <font>
      <sz val="12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00FF00"/>
        <bgColor rgb="FF00FF00"/>
      </patternFill>
    </fill>
  </fills>
  <borders count="15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5" fillId="3" borderId="0" xfId="0" applyFont="1" applyFill="1" applyAlignment="1">
      <alignment horizontal="center" wrapText="1"/>
    </xf>
    <xf numFmtId="0" fontId="6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/>
    <xf numFmtId="0" fontId="9" fillId="0" borderId="8" xfId="0" applyFont="1" applyBorder="1"/>
    <xf numFmtId="0" fontId="7" fillId="4" borderId="12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7" fillId="4" borderId="9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1" fillId="7" borderId="12" xfId="0" quotePrefix="1" applyFont="1" applyFill="1" applyBorder="1" applyAlignment="1">
      <alignment horizontal="center" vertical="center"/>
    </xf>
    <xf numFmtId="0" fontId="11" fillId="0" borderId="12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" fillId="0" borderId="0" xfId="0" applyFont="1"/>
    <xf numFmtId="0" fontId="11" fillId="0" borderId="7" xfId="0" applyFont="1" applyBorder="1" applyAlignment="1">
      <alignment vertical="center" wrapText="1"/>
    </xf>
    <xf numFmtId="0" fontId="1" fillId="7" borderId="12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10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3" fontId="12" fillId="5" borderId="8" xfId="0" applyNumberFormat="1" applyFont="1" applyFill="1" applyBorder="1" applyAlignment="1">
      <alignment horizontal="center" vertical="center"/>
    </xf>
    <xf numFmtId="3" fontId="12" fillId="4" borderId="8" xfId="0" applyNumberFormat="1" applyFont="1" applyFill="1" applyBorder="1" applyAlignment="1">
      <alignment horizontal="center" vertical="center"/>
    </xf>
    <xf numFmtId="9" fontId="7" fillId="0" borderId="8" xfId="0" applyNumberFormat="1" applyFont="1" applyBorder="1" applyAlignment="1">
      <alignment horizontal="center" vertical="center"/>
    </xf>
    <xf numFmtId="4" fontId="12" fillId="5" borderId="8" xfId="0" applyNumberFormat="1" applyFont="1" applyFill="1" applyBorder="1" applyAlignment="1">
      <alignment horizontal="center" vertical="center"/>
    </xf>
    <xf numFmtId="0" fontId="11" fillId="0" borderId="12" xfId="0" applyFont="1" applyBorder="1" applyAlignment="1">
      <alignment wrapText="1"/>
    </xf>
    <xf numFmtId="0" fontId="10" fillId="0" borderId="12" xfId="0" applyFont="1" applyBorder="1" applyAlignment="1">
      <alignment horizontal="left" vertical="center" wrapText="1"/>
    </xf>
    <xf numFmtId="10" fontId="7" fillId="0" borderId="8" xfId="0" applyNumberFormat="1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0" fontId="11" fillId="0" borderId="12" xfId="0" applyFont="1" applyBorder="1" applyAlignment="1">
      <alignment horizontal="left" vertical="center" wrapText="1"/>
    </xf>
    <xf numFmtId="0" fontId="10" fillId="0" borderId="12" xfId="0" applyFont="1" applyBorder="1" applyAlignment="1">
      <alignment wrapText="1"/>
    </xf>
    <xf numFmtId="0" fontId="13" fillId="7" borderId="12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wrapText="1"/>
    </xf>
    <xf numFmtId="0" fontId="12" fillId="5" borderId="12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3" fontId="10" fillId="0" borderId="8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10" fillId="0" borderId="7" xfId="0" applyFont="1" applyBorder="1" applyAlignment="1">
      <alignment wrapText="1"/>
    </xf>
    <xf numFmtId="10" fontId="1" fillId="0" borderId="0" xfId="0" applyNumberFormat="1" applyFont="1" applyAlignment="1">
      <alignment horizontal="center"/>
    </xf>
    <xf numFmtId="0" fontId="9" fillId="0" borderId="6" xfId="0" applyFont="1" applyBorder="1"/>
    <xf numFmtId="0" fontId="9" fillId="0" borderId="9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10" fillId="3" borderId="10" xfId="0" applyFont="1" applyFill="1" applyBorder="1" applyAlignment="1">
      <alignment horizontal="center"/>
    </xf>
    <xf numFmtId="0" fontId="9" fillId="0" borderId="11" xfId="0" applyFont="1" applyBorder="1"/>
    <xf numFmtId="0" fontId="1" fillId="0" borderId="4" xfId="0" applyFont="1" applyBorder="1" applyAlignment="1">
      <alignment horizontal="center" vertical="center"/>
    </xf>
    <xf numFmtId="0" fontId="9" fillId="0" borderId="5" xfId="0" applyFont="1" applyBorder="1"/>
    <xf numFmtId="0" fontId="9" fillId="0" borderId="7" xfId="0" applyFont="1" applyBorder="1"/>
    <xf numFmtId="0" fontId="9" fillId="0" borderId="2" xfId="0" applyFont="1" applyBorder="1"/>
    <xf numFmtId="0" fontId="9" fillId="0" borderId="8" xfId="0" applyFont="1" applyBorder="1"/>
    <xf numFmtId="0" fontId="3" fillId="5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9" fillId="0" borderId="14" xfId="0" applyFont="1" applyBorder="1"/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cs.google.com/spreadsheets/d/1F-KaW-FjwOvgLfjAFcA3Rduuqiq83D3_34D2RakAaCM/edit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M966"/>
  <sheetViews>
    <sheetView tabSelected="1" view="pageBreakPreview" zoomScaleNormal="55" zoomScaleSheetLayoutView="100" workbookViewId="0">
      <pane xSplit="2" ySplit="9" topLeftCell="D10" activePane="bottomRight" state="frozen"/>
      <selection pane="topRight" activeCell="C1" sqref="C1"/>
      <selection pane="bottomLeft" activeCell="A10" sqref="A10"/>
      <selection pane="bottomRight" activeCell="L15" sqref="L15"/>
    </sheetView>
  </sheetViews>
  <sheetFormatPr defaultColWidth="12.5703125" defaultRowHeight="15.75" customHeight="1" x14ac:dyDescent="0.2"/>
  <cols>
    <col min="1" max="1" width="6.42578125" customWidth="1"/>
    <col min="2" max="2" width="26.5703125" customWidth="1"/>
    <col min="3" max="3" width="16.7109375" hidden="1" customWidth="1"/>
    <col min="4" max="4" width="8" customWidth="1"/>
    <col min="5" max="14" width="6.42578125" customWidth="1"/>
    <col min="15" max="15" width="7.5703125" customWidth="1"/>
    <col min="16" max="16" width="6.42578125" customWidth="1"/>
    <col min="17" max="17" width="7.28515625" customWidth="1"/>
    <col min="18" max="18" width="6.42578125" customWidth="1"/>
    <col min="19" max="19" width="7.42578125" customWidth="1"/>
    <col min="20" max="20" width="6.42578125" customWidth="1"/>
    <col min="21" max="21" width="7.85546875" customWidth="1"/>
    <col min="22" max="22" width="6.7109375" customWidth="1"/>
    <col min="23" max="23" width="8.42578125" customWidth="1"/>
    <col min="24" max="24" width="7.28515625" customWidth="1"/>
    <col min="25" max="25" width="8.28515625" customWidth="1"/>
    <col min="26" max="26" width="8" customWidth="1"/>
    <col min="27" max="27" width="6.42578125" customWidth="1"/>
    <col min="28" max="28" width="8" customWidth="1"/>
    <col min="29" max="29" width="10.7109375" customWidth="1"/>
    <col min="30" max="30" width="23.85546875" hidden="1" customWidth="1"/>
    <col min="31" max="31" width="14.7109375" customWidth="1"/>
    <col min="33" max="34" width="12.5703125" hidden="1"/>
  </cols>
  <sheetData>
    <row r="1" spans="1:39" hidden="1" x14ac:dyDescent="0.25">
      <c r="A1" s="1" t="s">
        <v>0</v>
      </c>
      <c r="B1" s="2" t="s">
        <v>1</v>
      </c>
      <c r="C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9" ht="12.75" hidden="1" x14ac:dyDescent="0.2">
      <c r="A2" s="1"/>
      <c r="B2" s="4" t="s">
        <v>2</v>
      </c>
      <c r="C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39" ht="12.75" hidden="1" x14ac:dyDescent="0.2">
      <c r="A3" s="1"/>
      <c r="B3" s="5"/>
      <c r="C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39" ht="21" hidden="1" x14ac:dyDescent="0.35">
      <c r="B4" s="6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</row>
    <row r="5" spans="1:39" ht="12.75" hidden="1" x14ac:dyDescent="0.2">
      <c r="A5" s="7"/>
      <c r="B5" s="8"/>
      <c r="C5" s="9"/>
      <c r="D5" s="10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1"/>
    </row>
    <row r="6" spans="1:39" ht="12.75" x14ac:dyDescent="0.2">
      <c r="A6" s="70" t="s">
        <v>3</v>
      </c>
      <c r="B6" s="71" t="s">
        <v>4</v>
      </c>
      <c r="C6" s="72" t="s">
        <v>5</v>
      </c>
      <c r="D6" s="73" t="s">
        <v>6</v>
      </c>
      <c r="E6" s="64" t="s">
        <v>7</v>
      </c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9" t="s">
        <v>8</v>
      </c>
      <c r="AG6" s="60" t="s">
        <v>9</v>
      </c>
    </row>
    <row r="7" spans="1:39" ht="12.75" x14ac:dyDescent="0.2">
      <c r="A7" s="58"/>
      <c r="B7" s="58"/>
      <c r="C7" s="58"/>
      <c r="D7" s="58"/>
      <c r="E7" s="66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58"/>
      <c r="AG7" s="61"/>
    </row>
    <row r="8" spans="1:39" ht="15" x14ac:dyDescent="0.25">
      <c r="A8" s="58"/>
      <c r="B8" s="58"/>
      <c r="C8" s="58"/>
      <c r="D8" s="59"/>
      <c r="E8" s="62" t="s">
        <v>10</v>
      </c>
      <c r="F8" s="63"/>
      <c r="G8" s="62" t="s">
        <v>11</v>
      </c>
      <c r="H8" s="63"/>
      <c r="I8" s="62" t="s">
        <v>12</v>
      </c>
      <c r="J8" s="63"/>
      <c r="K8" s="62" t="s">
        <v>13</v>
      </c>
      <c r="L8" s="63"/>
      <c r="M8" s="62" t="s">
        <v>14</v>
      </c>
      <c r="N8" s="63"/>
      <c r="O8" s="62" t="s">
        <v>15</v>
      </c>
      <c r="P8" s="63"/>
      <c r="Q8" s="62" t="s">
        <v>16</v>
      </c>
      <c r="R8" s="63"/>
      <c r="S8" s="62" t="s">
        <v>17</v>
      </c>
      <c r="T8" s="63"/>
      <c r="U8" s="62" t="s">
        <v>18</v>
      </c>
      <c r="V8" s="63"/>
      <c r="W8" s="62" t="s">
        <v>19</v>
      </c>
      <c r="X8" s="63"/>
      <c r="Y8" s="62" t="s">
        <v>20</v>
      </c>
      <c r="Z8" s="63"/>
      <c r="AA8" s="62" t="s">
        <v>21</v>
      </c>
      <c r="AB8" s="63"/>
      <c r="AC8" s="59"/>
      <c r="AG8" s="61"/>
    </row>
    <row r="9" spans="1:39" ht="15" x14ac:dyDescent="0.25">
      <c r="A9" s="59"/>
      <c r="B9" s="59"/>
      <c r="C9" s="59"/>
      <c r="D9" s="12" t="s">
        <v>22</v>
      </c>
      <c r="E9" s="13" t="s">
        <v>23</v>
      </c>
      <c r="F9" s="13" t="s">
        <v>24</v>
      </c>
      <c r="G9" s="13" t="s">
        <v>23</v>
      </c>
      <c r="H9" s="13" t="s">
        <v>24</v>
      </c>
      <c r="I9" s="13" t="s">
        <v>23</v>
      </c>
      <c r="J9" s="13" t="s">
        <v>24</v>
      </c>
      <c r="K9" s="13" t="s">
        <v>23</v>
      </c>
      <c r="L9" s="13" t="s">
        <v>24</v>
      </c>
      <c r="M9" s="13" t="s">
        <v>23</v>
      </c>
      <c r="N9" s="13" t="s">
        <v>22</v>
      </c>
      <c r="O9" s="13" t="s">
        <v>23</v>
      </c>
      <c r="P9" s="13" t="s">
        <v>24</v>
      </c>
      <c r="Q9" s="13" t="s">
        <v>23</v>
      </c>
      <c r="R9" s="13" t="s">
        <v>24</v>
      </c>
      <c r="S9" s="13" t="s">
        <v>23</v>
      </c>
      <c r="T9" s="13" t="s">
        <v>24</v>
      </c>
      <c r="U9" s="13" t="s">
        <v>23</v>
      </c>
      <c r="V9" s="13" t="s">
        <v>24</v>
      </c>
      <c r="W9" s="13" t="s">
        <v>23</v>
      </c>
      <c r="X9" s="13" t="s">
        <v>24</v>
      </c>
      <c r="Y9" s="13" t="s">
        <v>23</v>
      </c>
      <c r="Z9" s="13" t="s">
        <v>24</v>
      </c>
      <c r="AA9" s="13" t="s">
        <v>23</v>
      </c>
      <c r="AB9" s="13" t="s">
        <v>24</v>
      </c>
      <c r="AC9" s="14" t="s">
        <v>22</v>
      </c>
      <c r="AG9" s="61"/>
    </row>
    <row r="10" spans="1:39" ht="31.5" customHeight="1" x14ac:dyDescent="0.2">
      <c r="A10" s="16" t="s">
        <v>30</v>
      </c>
      <c r="B10" s="78" t="s">
        <v>31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15"/>
      <c r="AE10" s="15"/>
      <c r="AF10" s="15"/>
      <c r="AG10" s="15"/>
      <c r="AH10" s="15"/>
      <c r="AI10" s="15"/>
      <c r="AJ10" s="15"/>
      <c r="AK10" s="15"/>
      <c r="AL10" s="15"/>
      <c r="AM10" s="15"/>
    </row>
    <row r="11" spans="1:39" ht="27" customHeight="1" x14ac:dyDescent="0.2">
      <c r="A11" s="17" t="s">
        <v>25</v>
      </c>
      <c r="B11" s="80" t="s">
        <v>32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15"/>
      <c r="AE11" s="15"/>
      <c r="AF11" s="15"/>
      <c r="AG11" s="15"/>
      <c r="AH11" s="15"/>
      <c r="AI11" s="15"/>
      <c r="AJ11" s="15"/>
      <c r="AK11" s="15"/>
      <c r="AL11" s="15"/>
      <c r="AM11" s="15"/>
    </row>
    <row r="12" spans="1:39" ht="45" customHeight="1" x14ac:dyDescent="0.25">
      <c r="A12" s="18" t="s">
        <v>26</v>
      </c>
      <c r="B12" s="38" t="s">
        <v>33</v>
      </c>
      <c r="C12" s="21"/>
      <c r="D12" s="22">
        <v>228</v>
      </c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>
        <v>54.48</v>
      </c>
      <c r="V12" s="20"/>
      <c r="W12" s="20">
        <v>100</v>
      </c>
      <c r="X12" s="20">
        <v>262.5</v>
      </c>
      <c r="Y12" s="20">
        <v>100</v>
      </c>
      <c r="Z12" s="20">
        <v>263.2</v>
      </c>
      <c r="AA12" s="20">
        <v>100</v>
      </c>
      <c r="AB12" s="20">
        <v>263.2</v>
      </c>
      <c r="AC12" s="23">
        <v>263.2</v>
      </c>
      <c r="AD12" s="15"/>
      <c r="AE12" s="15"/>
      <c r="AF12" s="15"/>
      <c r="AG12" s="15"/>
      <c r="AH12" s="15"/>
      <c r="AI12" s="15"/>
      <c r="AJ12" s="15"/>
      <c r="AK12" s="15"/>
      <c r="AL12" s="15"/>
      <c r="AM12" s="15"/>
    </row>
    <row r="13" spans="1:39" ht="30" customHeight="1" x14ac:dyDescent="0.25">
      <c r="A13" s="26" t="s">
        <v>34</v>
      </c>
      <c r="B13" s="38" t="s">
        <v>35</v>
      </c>
      <c r="C13" s="21"/>
      <c r="D13" s="22">
        <v>497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>
        <v>45.27</v>
      </c>
      <c r="V13" s="20"/>
      <c r="W13" s="20">
        <v>61.61</v>
      </c>
      <c r="X13" s="20"/>
      <c r="Y13" s="20">
        <v>100</v>
      </c>
      <c r="Z13" s="20">
        <v>330.5</v>
      </c>
      <c r="AA13" s="20">
        <v>100</v>
      </c>
      <c r="AB13" s="20">
        <v>643</v>
      </c>
      <c r="AC13" s="23">
        <v>643</v>
      </c>
      <c r="AD13" s="15" t="s">
        <v>36</v>
      </c>
      <c r="AE13" s="15"/>
      <c r="AF13" s="15"/>
      <c r="AG13" s="15"/>
      <c r="AH13" s="15"/>
      <c r="AI13" s="15"/>
      <c r="AJ13" s="15"/>
      <c r="AK13" s="15"/>
      <c r="AL13" s="15"/>
      <c r="AM13" s="15"/>
    </row>
    <row r="14" spans="1:39" ht="38.25" customHeight="1" x14ac:dyDescent="0.2">
      <c r="A14" s="26" t="s">
        <v>37</v>
      </c>
      <c r="B14" s="39" t="s">
        <v>38</v>
      </c>
      <c r="C14" s="40"/>
      <c r="D14" s="22">
        <v>380</v>
      </c>
      <c r="E14" s="31"/>
      <c r="F14" s="32"/>
      <c r="G14" s="31"/>
      <c r="H14" s="32"/>
      <c r="I14" s="31"/>
      <c r="J14" s="32"/>
      <c r="K14" s="31"/>
      <c r="L14" s="32"/>
      <c r="M14" s="31"/>
      <c r="N14" s="32"/>
      <c r="O14" s="31"/>
      <c r="P14" s="32"/>
      <c r="Q14" s="31"/>
      <c r="R14" s="32"/>
      <c r="S14" s="41">
        <v>0</v>
      </c>
      <c r="T14" s="41"/>
      <c r="U14" s="33">
        <v>68.69</v>
      </c>
      <c r="V14" s="33"/>
      <c r="W14" s="33">
        <v>95</v>
      </c>
      <c r="X14" s="33"/>
      <c r="Y14" s="33">
        <v>100</v>
      </c>
      <c r="Z14" s="33">
        <v>348.12</v>
      </c>
      <c r="AA14" s="33">
        <v>100</v>
      </c>
      <c r="AB14" s="33">
        <v>348.12</v>
      </c>
      <c r="AC14" s="23">
        <v>348.12</v>
      </c>
      <c r="AD14" s="15"/>
      <c r="AE14" s="15"/>
      <c r="AF14" s="15"/>
      <c r="AG14" s="15"/>
      <c r="AH14" s="15"/>
      <c r="AI14" s="15"/>
      <c r="AJ14" s="15"/>
      <c r="AK14" s="15"/>
      <c r="AL14" s="15"/>
      <c r="AM14" s="15"/>
    </row>
    <row r="15" spans="1:39" ht="49.5" customHeight="1" x14ac:dyDescent="0.2">
      <c r="A15" s="26" t="s">
        <v>39</v>
      </c>
      <c r="B15" s="30" t="s">
        <v>40</v>
      </c>
      <c r="C15" s="40"/>
      <c r="D15" s="27">
        <v>203</v>
      </c>
      <c r="E15" s="31"/>
      <c r="F15" s="32"/>
      <c r="G15" s="31"/>
      <c r="H15" s="32"/>
      <c r="I15" s="31"/>
      <c r="J15" s="32"/>
      <c r="K15" s="31"/>
      <c r="L15" s="32"/>
      <c r="M15" s="31"/>
      <c r="N15" s="32"/>
      <c r="O15" s="31"/>
      <c r="P15" s="32"/>
      <c r="Q15" s="31"/>
      <c r="R15" s="32"/>
      <c r="S15" s="41"/>
      <c r="T15" s="41"/>
      <c r="U15" s="33"/>
      <c r="V15" s="33"/>
      <c r="W15" s="33">
        <v>0</v>
      </c>
      <c r="X15" s="33"/>
      <c r="Y15" s="33">
        <v>55</v>
      </c>
      <c r="Z15" s="33"/>
      <c r="AA15" s="33">
        <v>100</v>
      </c>
      <c r="AB15" s="33">
        <v>262</v>
      </c>
      <c r="AC15" s="29">
        <v>262</v>
      </c>
      <c r="AD15" s="15"/>
      <c r="AE15" s="15"/>
      <c r="AF15" s="15"/>
      <c r="AG15" s="15"/>
      <c r="AH15" s="15"/>
      <c r="AI15" s="15"/>
      <c r="AJ15" s="15"/>
      <c r="AK15" s="15"/>
      <c r="AL15" s="15"/>
      <c r="AM15" s="15"/>
    </row>
    <row r="16" spans="1:39" ht="33" customHeight="1" x14ac:dyDescent="0.2">
      <c r="A16" s="74" t="s">
        <v>28</v>
      </c>
      <c r="B16" s="67"/>
      <c r="C16" s="11"/>
      <c r="D16" s="35">
        <f>SUM(D12:D15)</f>
        <v>1308</v>
      </c>
      <c r="E16" s="31">
        <f>(SUM(E13:E15)/5)/100</f>
        <v>0</v>
      </c>
      <c r="F16" s="32">
        <f>SUM(F13:F15)</f>
        <v>0</v>
      </c>
      <c r="G16" s="31">
        <f>(SUM(G13:G15)/5)/100</f>
        <v>0</v>
      </c>
      <c r="H16" s="32">
        <f>SUM(H13:H15)</f>
        <v>0</v>
      </c>
      <c r="I16" s="31">
        <f>(SUM(I13:I15)/5)/100</f>
        <v>0</v>
      </c>
      <c r="J16" s="32">
        <f>SUM(J13:J15)</f>
        <v>0</v>
      </c>
      <c r="K16" s="31">
        <f>(SUM(K13:K15)/5)/100</f>
        <v>0</v>
      </c>
      <c r="L16" s="32">
        <f>SUM(L13:L15)</f>
        <v>0</v>
      </c>
      <c r="M16" s="31">
        <f>(SUM(M13:M15)/5)/100</f>
        <v>0</v>
      </c>
      <c r="N16" s="32">
        <f>SUM(N13:N15)</f>
        <v>0</v>
      </c>
      <c r="O16" s="31">
        <f>(SUM(O13:O15)/5)/100</f>
        <v>0</v>
      </c>
      <c r="P16" s="32">
        <f>SUM(P13:P15)</f>
        <v>0</v>
      </c>
      <c r="Q16" s="31">
        <f>(SUM(Q13:Q15)/3)/100</f>
        <v>0</v>
      </c>
      <c r="R16" s="32">
        <f>SUM(R13:R15)</f>
        <v>0</v>
      </c>
      <c r="S16" s="31">
        <f>(SUM(T12:T15)/4)/100</f>
        <v>0</v>
      </c>
      <c r="T16" s="32">
        <f>SUM(T12:T15)</f>
        <v>0</v>
      </c>
      <c r="U16" s="31">
        <f>(SUM(U12:U15)/4)/100</f>
        <v>0.42109999999999997</v>
      </c>
      <c r="V16" s="32">
        <f>SUM(V12:V15)</f>
        <v>0</v>
      </c>
      <c r="W16" s="31">
        <f>(SUM(W12:W15)/4)/100</f>
        <v>0.64152500000000001</v>
      </c>
      <c r="X16" s="32">
        <f>SUM(X12:X15)</f>
        <v>262.5</v>
      </c>
      <c r="Y16" s="31">
        <f>(SUM(Y12:Y15)/4)/100</f>
        <v>0.88749999999999996</v>
      </c>
      <c r="Z16" s="32">
        <f>SUM(Z12:Z15)</f>
        <v>941.82</v>
      </c>
      <c r="AA16" s="36">
        <f>(SUM(AA12:AA15)/4)/100</f>
        <v>1</v>
      </c>
      <c r="AB16" s="32">
        <f>SUM(AB12:AB15)</f>
        <v>1516.3200000000002</v>
      </c>
      <c r="AC16" s="37">
        <f>SUM(AC12:AC15)</f>
        <v>1516.3200000000002</v>
      </c>
      <c r="AD16" s="15"/>
      <c r="AE16" s="15">
        <v>725</v>
      </c>
      <c r="AF16" s="43">
        <f>AC16-AE16</f>
        <v>791.32000000000016</v>
      </c>
      <c r="AG16" s="15"/>
      <c r="AH16" s="15"/>
      <c r="AI16" s="15"/>
      <c r="AJ16" s="15"/>
      <c r="AK16" s="15"/>
      <c r="AL16" s="15"/>
      <c r="AM16" s="15"/>
    </row>
    <row r="17" spans="1:39" ht="33.75" customHeight="1" x14ac:dyDescent="0.2">
      <c r="A17" s="17" t="s">
        <v>29</v>
      </c>
      <c r="B17" s="80" t="s">
        <v>42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15"/>
      <c r="AE17" s="15"/>
      <c r="AF17" s="15"/>
      <c r="AG17" s="15"/>
      <c r="AH17" s="15"/>
      <c r="AI17" s="15"/>
      <c r="AJ17" s="15"/>
      <c r="AK17" s="15"/>
      <c r="AL17" s="15"/>
      <c r="AM17" s="15"/>
    </row>
    <row r="18" spans="1:39" ht="36.75" customHeight="1" x14ac:dyDescent="0.2">
      <c r="A18" s="18" t="s">
        <v>26</v>
      </c>
      <c r="B18" s="44" t="s">
        <v>43</v>
      </c>
      <c r="C18" s="21"/>
      <c r="D18" s="22">
        <v>280</v>
      </c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>
        <v>36.69</v>
      </c>
      <c r="V18" s="20"/>
      <c r="W18" s="20">
        <v>96.22</v>
      </c>
      <c r="X18" s="20"/>
      <c r="Y18" s="20">
        <v>100</v>
      </c>
      <c r="Z18" s="20">
        <v>282.85000000000002</v>
      </c>
      <c r="AA18" s="20">
        <v>100</v>
      </c>
      <c r="AB18" s="20">
        <v>282.85000000000002</v>
      </c>
      <c r="AC18" s="23">
        <v>282.85000000000002</v>
      </c>
      <c r="AD18" s="15" t="s">
        <v>44</v>
      </c>
      <c r="AE18" s="15" t="s">
        <v>45</v>
      </c>
      <c r="AF18" s="15"/>
      <c r="AG18" s="15"/>
      <c r="AH18" s="15"/>
      <c r="AI18" s="15"/>
      <c r="AJ18" s="15"/>
      <c r="AK18" s="15"/>
      <c r="AL18" s="15"/>
      <c r="AM18" s="15"/>
    </row>
    <row r="19" spans="1:39" ht="44.25" customHeight="1" x14ac:dyDescent="0.2">
      <c r="A19" s="26" t="s">
        <v>34</v>
      </c>
      <c r="B19" s="39" t="s">
        <v>46</v>
      </c>
      <c r="C19" s="40"/>
      <c r="D19" s="22">
        <v>157</v>
      </c>
      <c r="E19" s="31"/>
      <c r="F19" s="32"/>
      <c r="G19" s="31"/>
      <c r="H19" s="32"/>
      <c r="I19" s="31"/>
      <c r="J19" s="32"/>
      <c r="K19" s="31"/>
      <c r="L19" s="32"/>
      <c r="M19" s="31"/>
      <c r="N19" s="32"/>
      <c r="O19" s="31"/>
      <c r="P19" s="32"/>
      <c r="Q19" s="31"/>
      <c r="R19" s="32"/>
      <c r="S19" s="31"/>
      <c r="T19" s="32"/>
      <c r="U19" s="33">
        <v>84.82</v>
      </c>
      <c r="V19" s="32"/>
      <c r="W19" s="33">
        <v>100</v>
      </c>
      <c r="X19" s="32"/>
      <c r="Y19" s="33">
        <v>100</v>
      </c>
      <c r="Z19" s="33">
        <v>129.28</v>
      </c>
      <c r="AA19" s="33">
        <v>100</v>
      </c>
      <c r="AB19" s="33">
        <v>258.56</v>
      </c>
      <c r="AC19" s="23">
        <f>AB19</f>
        <v>258.56</v>
      </c>
      <c r="AD19" s="15"/>
      <c r="AE19" s="15" t="s">
        <v>47</v>
      </c>
      <c r="AF19" s="15"/>
      <c r="AG19" s="15"/>
      <c r="AH19" s="15"/>
      <c r="AI19" s="15"/>
      <c r="AJ19" s="15"/>
      <c r="AK19" s="15"/>
      <c r="AL19" s="15"/>
      <c r="AM19" s="15"/>
    </row>
    <row r="20" spans="1:39" ht="63" customHeight="1" x14ac:dyDescent="0.2">
      <c r="A20" s="26" t="s">
        <v>37</v>
      </c>
      <c r="B20" s="39" t="s">
        <v>48</v>
      </c>
      <c r="C20" s="40"/>
      <c r="D20" s="22">
        <v>1030</v>
      </c>
      <c r="E20" s="31"/>
      <c r="F20" s="32"/>
      <c r="G20" s="31"/>
      <c r="H20" s="32"/>
      <c r="I20" s="31"/>
      <c r="J20" s="32"/>
      <c r="K20" s="31"/>
      <c r="L20" s="32"/>
      <c r="M20" s="31"/>
      <c r="N20" s="32"/>
      <c r="O20" s="31"/>
      <c r="P20" s="32"/>
      <c r="Q20" s="31"/>
      <c r="R20" s="32"/>
      <c r="S20" s="41">
        <v>0</v>
      </c>
      <c r="T20" s="41"/>
      <c r="U20" s="33">
        <v>2.48</v>
      </c>
      <c r="V20" s="33"/>
      <c r="W20" s="33">
        <v>29.97</v>
      </c>
      <c r="X20" s="33"/>
      <c r="Y20" s="33">
        <v>91</v>
      </c>
      <c r="Z20" s="33"/>
      <c r="AA20" s="33">
        <v>100</v>
      </c>
      <c r="AB20" s="33">
        <v>864.8</v>
      </c>
      <c r="AC20" s="23">
        <v>864.8</v>
      </c>
      <c r="AD20" s="15"/>
      <c r="AE20" s="15"/>
      <c r="AF20" s="15"/>
      <c r="AG20" s="15"/>
      <c r="AH20" s="15"/>
      <c r="AI20" s="15"/>
      <c r="AJ20" s="15"/>
      <c r="AK20" s="15"/>
      <c r="AL20" s="15"/>
      <c r="AM20" s="15"/>
    </row>
    <row r="21" spans="1:39" ht="50.25" customHeight="1" x14ac:dyDescent="0.2">
      <c r="A21" s="26">
        <v>4</v>
      </c>
      <c r="B21" s="39" t="s">
        <v>49</v>
      </c>
      <c r="C21" s="40"/>
      <c r="D21" s="22">
        <v>1</v>
      </c>
      <c r="E21" s="31"/>
      <c r="F21" s="32"/>
      <c r="G21" s="31"/>
      <c r="H21" s="32"/>
      <c r="I21" s="31"/>
      <c r="J21" s="32"/>
      <c r="K21" s="31"/>
      <c r="L21" s="32"/>
      <c r="M21" s="31"/>
      <c r="N21" s="32"/>
      <c r="O21" s="20">
        <v>100</v>
      </c>
      <c r="P21" s="20">
        <v>1</v>
      </c>
      <c r="Q21" s="20">
        <v>100</v>
      </c>
      <c r="R21" s="20">
        <v>1</v>
      </c>
      <c r="S21" s="20">
        <v>100</v>
      </c>
      <c r="T21" s="20">
        <v>1</v>
      </c>
      <c r="U21" s="20">
        <v>100</v>
      </c>
      <c r="V21" s="20">
        <v>1</v>
      </c>
      <c r="W21" s="20">
        <v>100</v>
      </c>
      <c r="X21" s="20">
        <v>1</v>
      </c>
      <c r="Y21" s="20">
        <v>100</v>
      </c>
      <c r="Z21" s="20">
        <v>1</v>
      </c>
      <c r="AA21" s="20">
        <v>100</v>
      </c>
      <c r="AB21" s="20">
        <v>1</v>
      </c>
      <c r="AC21" s="23">
        <v>1</v>
      </c>
      <c r="AD21" s="15"/>
      <c r="AE21" s="15"/>
      <c r="AF21" s="15"/>
      <c r="AG21" s="15"/>
      <c r="AH21" s="15"/>
      <c r="AI21" s="15"/>
      <c r="AJ21" s="15"/>
      <c r="AK21" s="15"/>
      <c r="AL21" s="15"/>
      <c r="AM21" s="15"/>
    </row>
    <row r="22" spans="1:39" ht="33" customHeight="1" x14ac:dyDescent="0.2">
      <c r="A22" s="74" t="s">
        <v>27</v>
      </c>
      <c r="B22" s="67"/>
      <c r="C22" s="77"/>
      <c r="D22" s="35">
        <f>SUM(D21)</f>
        <v>1</v>
      </c>
      <c r="E22" s="31">
        <f>(SUM(E21)/2)/100</f>
        <v>0</v>
      </c>
      <c r="F22" s="32">
        <f>SUM(F21)</f>
        <v>0</v>
      </c>
      <c r="G22" s="31">
        <f>(SUM(G21)/2)/100</f>
        <v>0</v>
      </c>
      <c r="H22" s="32">
        <f>SUM(H21)</f>
        <v>0</v>
      </c>
      <c r="I22" s="31">
        <f>(SUM(I21)/2)/100</f>
        <v>0</v>
      </c>
      <c r="J22" s="32">
        <f>SUM(J21)</f>
        <v>0</v>
      </c>
      <c r="K22" s="31">
        <f>(SUM(K21)/2)/100</f>
        <v>0</v>
      </c>
      <c r="L22" s="32">
        <f>SUM(L21)</f>
        <v>0</v>
      </c>
      <c r="M22" s="31">
        <f>(SUM(M21)/2)/100</f>
        <v>0</v>
      </c>
      <c r="N22" s="32">
        <f>SUM(N21)</f>
        <v>0</v>
      </c>
      <c r="O22" s="31">
        <f>(SUM(O21)/2)/100</f>
        <v>0.5</v>
      </c>
      <c r="P22" s="32">
        <f>SUM(P21)</f>
        <v>1</v>
      </c>
      <c r="Q22" s="31">
        <f>(SUM(Q21)/2)/100</f>
        <v>0.5</v>
      </c>
      <c r="R22" s="32">
        <f>SUM(R21)</f>
        <v>1</v>
      </c>
      <c r="S22" s="31">
        <f>(SUM(S21)/2)/100</f>
        <v>0.5</v>
      </c>
      <c r="T22" s="32">
        <f>SUM(T21)</f>
        <v>1</v>
      </c>
      <c r="U22" s="31">
        <f>(SUM(U21)/1)/100</f>
        <v>1</v>
      </c>
      <c r="V22" s="32">
        <f>SUM(V21)</f>
        <v>1</v>
      </c>
      <c r="W22" s="31">
        <f>(SUM(W21)/1)/100</f>
        <v>1</v>
      </c>
      <c r="X22" s="32">
        <f>SUM(X21)</f>
        <v>1</v>
      </c>
      <c r="Y22" s="31">
        <f>(SUM(Y21)/1)/100</f>
        <v>1</v>
      </c>
      <c r="Z22" s="32">
        <f>SUM(Z21)</f>
        <v>1</v>
      </c>
      <c r="AA22" s="36">
        <f>(SUM(AA21)/1)/100</f>
        <v>1</v>
      </c>
      <c r="AB22" s="32">
        <f>SUM(AB21)</f>
        <v>1</v>
      </c>
      <c r="AC22" s="34">
        <f>SUM(AC21)</f>
        <v>1</v>
      </c>
      <c r="AD22" s="15"/>
      <c r="AE22" s="15"/>
      <c r="AF22" s="15"/>
      <c r="AG22" s="15"/>
      <c r="AH22" s="15"/>
      <c r="AI22" s="15"/>
      <c r="AJ22" s="15"/>
      <c r="AK22" s="15"/>
      <c r="AL22" s="15"/>
      <c r="AM22" s="15"/>
    </row>
    <row r="23" spans="1:39" ht="33" customHeight="1" x14ac:dyDescent="0.2">
      <c r="A23" s="74" t="s">
        <v>28</v>
      </c>
      <c r="B23" s="67"/>
      <c r="C23" s="68"/>
      <c r="D23" s="35">
        <f>SUM(D18:D20)</f>
        <v>1467</v>
      </c>
      <c r="E23" s="31">
        <f>(SUM(E18:E21)/5)/100</f>
        <v>0</v>
      </c>
      <c r="F23" s="32">
        <f>SUM(F18:F20)</f>
        <v>0</v>
      </c>
      <c r="G23" s="31">
        <f>(SUM(G18:G21)/5)/100</f>
        <v>0</v>
      </c>
      <c r="H23" s="32">
        <f>SUM(H18:H20)</f>
        <v>0</v>
      </c>
      <c r="I23" s="31">
        <f>(SUM(I18:I21)/5)/100</f>
        <v>0</v>
      </c>
      <c r="J23" s="32">
        <f>SUM(J18:J20)</f>
        <v>0</v>
      </c>
      <c r="K23" s="31">
        <f>(SUM(K18:K21)/5)/100</f>
        <v>0</v>
      </c>
      <c r="L23" s="32">
        <f>SUM(L18:L20)</f>
        <v>0</v>
      </c>
      <c r="M23" s="31">
        <f>(SUM(M18:M21)/5)/100</f>
        <v>0</v>
      </c>
      <c r="N23" s="32">
        <f>SUM(N18:N20)</f>
        <v>0</v>
      </c>
      <c r="O23" s="31">
        <f>(SUM(O18:O21)/5)/100</f>
        <v>0.2</v>
      </c>
      <c r="P23" s="32">
        <f>SUM(P18:P20)</f>
        <v>0</v>
      </c>
      <c r="Q23" s="31">
        <f>(SUM(Q18:Q20)/3)/100</f>
        <v>0</v>
      </c>
      <c r="R23" s="32">
        <f>SUM(R18:R20)</f>
        <v>0</v>
      </c>
      <c r="S23" s="31">
        <f>(SUM(S18:S20)/3)/100</f>
        <v>0</v>
      </c>
      <c r="T23" s="32">
        <f>SUM(T18:T20)</f>
        <v>0</v>
      </c>
      <c r="U23" s="31">
        <f>(SUM(U18:U20)/3)/100</f>
        <v>0.4133</v>
      </c>
      <c r="V23" s="32">
        <f>SUM(V18:V20)</f>
        <v>0</v>
      </c>
      <c r="W23" s="31">
        <f>(SUM(W18:W20)/3)/100</f>
        <v>0.75396666666666656</v>
      </c>
      <c r="X23" s="32">
        <f>SUM(X18:X20)</f>
        <v>0</v>
      </c>
      <c r="Y23" s="31">
        <f>(SUM(Y18:Y20)/3)/100</f>
        <v>0.97</v>
      </c>
      <c r="Z23" s="32">
        <f>SUM(Z18:Z20)</f>
        <v>412.13</v>
      </c>
      <c r="AA23" s="36">
        <f>(SUM(AA18:AA20)/3)/100</f>
        <v>1</v>
      </c>
      <c r="AB23" s="32">
        <f>SUM(AB18:AB20)</f>
        <v>1406.21</v>
      </c>
      <c r="AC23" s="37">
        <f>SUM(AC18:AC20)</f>
        <v>1406.21</v>
      </c>
      <c r="AD23" s="15"/>
      <c r="AE23" s="15"/>
      <c r="AF23" s="15"/>
      <c r="AG23" s="15"/>
      <c r="AH23" s="15"/>
      <c r="AI23" s="15"/>
      <c r="AJ23" s="15"/>
      <c r="AK23" s="15"/>
      <c r="AL23" s="15"/>
      <c r="AM23" s="15"/>
    </row>
    <row r="24" spans="1:39" ht="33.75" customHeight="1" x14ac:dyDescent="0.2">
      <c r="A24" s="17" t="s">
        <v>50</v>
      </c>
      <c r="B24" s="80" t="s">
        <v>51</v>
      </c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15"/>
      <c r="AE24" s="15"/>
      <c r="AF24" s="15"/>
      <c r="AG24" s="15"/>
      <c r="AH24" s="15"/>
      <c r="AI24" s="15"/>
      <c r="AJ24" s="15"/>
      <c r="AK24" s="15"/>
      <c r="AL24" s="15"/>
      <c r="AM24" s="15"/>
    </row>
    <row r="25" spans="1:39" ht="30" customHeight="1" x14ac:dyDescent="0.2">
      <c r="A25" s="18" t="s">
        <v>26</v>
      </c>
      <c r="B25" s="19" t="s">
        <v>52</v>
      </c>
      <c r="C25" s="21"/>
      <c r="D25" s="22">
        <v>200</v>
      </c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>
        <v>2.14</v>
      </c>
      <c r="V25" s="20"/>
      <c r="W25" s="20">
        <v>51.86</v>
      </c>
      <c r="X25" s="20"/>
      <c r="Y25" s="20">
        <v>80</v>
      </c>
      <c r="Z25" s="20"/>
      <c r="AA25" s="20">
        <v>100</v>
      </c>
      <c r="AB25" s="20">
        <v>252.8</v>
      </c>
      <c r="AC25" s="23">
        <v>252.8</v>
      </c>
      <c r="AD25" s="15" t="s">
        <v>53</v>
      </c>
      <c r="AE25" s="15"/>
      <c r="AF25" s="15"/>
      <c r="AG25" s="15"/>
      <c r="AH25" s="15"/>
      <c r="AI25" s="15"/>
      <c r="AJ25" s="15"/>
      <c r="AK25" s="15"/>
      <c r="AL25" s="15"/>
      <c r="AM25" s="15"/>
    </row>
    <row r="26" spans="1:39" ht="30" customHeight="1" x14ac:dyDescent="0.2">
      <c r="A26" s="26" t="s">
        <v>34</v>
      </c>
      <c r="B26" s="19" t="s">
        <v>54</v>
      </c>
      <c r="C26" s="21"/>
      <c r="D26" s="22">
        <v>227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>
        <v>0</v>
      </c>
      <c r="T26" s="20"/>
      <c r="U26" s="20">
        <v>100</v>
      </c>
      <c r="V26" s="20">
        <v>224</v>
      </c>
      <c r="W26" s="20">
        <v>100</v>
      </c>
      <c r="X26" s="20">
        <v>224</v>
      </c>
      <c r="Y26" s="20">
        <v>100</v>
      </c>
      <c r="Z26" s="20">
        <v>224</v>
      </c>
      <c r="AA26" s="20">
        <v>100</v>
      </c>
      <c r="AB26" s="20">
        <v>224</v>
      </c>
      <c r="AC26" s="23">
        <v>224</v>
      </c>
      <c r="AD26" s="24" t="s">
        <v>55</v>
      </c>
      <c r="AE26" s="15" t="s">
        <v>56</v>
      </c>
      <c r="AF26" s="15"/>
      <c r="AG26" s="15"/>
      <c r="AH26" s="15"/>
      <c r="AI26" s="15"/>
      <c r="AJ26" s="15"/>
      <c r="AK26" s="15"/>
      <c r="AL26" s="15"/>
      <c r="AM26" s="15"/>
    </row>
    <row r="27" spans="1:39" ht="30" customHeight="1" x14ac:dyDescent="0.2">
      <c r="A27" s="26" t="s">
        <v>37</v>
      </c>
      <c r="B27" s="19" t="s">
        <v>57</v>
      </c>
      <c r="C27" s="21"/>
      <c r="D27" s="22">
        <v>215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>
        <v>73.36</v>
      </c>
      <c r="V27" s="20"/>
      <c r="W27" s="20">
        <v>100</v>
      </c>
      <c r="X27" s="20">
        <v>140.19999999999999</v>
      </c>
      <c r="Y27" s="20">
        <v>100</v>
      </c>
      <c r="Z27" s="20">
        <v>140.19999999999999</v>
      </c>
      <c r="AA27" s="20">
        <v>100</v>
      </c>
      <c r="AB27" s="20">
        <v>225</v>
      </c>
      <c r="AC27" s="23">
        <v>225</v>
      </c>
      <c r="AD27" s="15" t="s">
        <v>58</v>
      </c>
      <c r="AE27" s="15"/>
      <c r="AF27" s="15"/>
      <c r="AG27" s="15"/>
      <c r="AH27" s="15"/>
      <c r="AI27" s="15"/>
      <c r="AJ27" s="15"/>
      <c r="AK27" s="15"/>
      <c r="AL27" s="15"/>
      <c r="AM27" s="15"/>
    </row>
    <row r="28" spans="1:39" ht="30" customHeight="1" x14ac:dyDescent="0.2">
      <c r="A28" s="26" t="s">
        <v>39</v>
      </c>
      <c r="B28" s="19" t="s">
        <v>59</v>
      </c>
      <c r="C28" s="21"/>
      <c r="D28" s="22">
        <v>215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>
        <v>0</v>
      </c>
      <c r="T28" s="20"/>
      <c r="U28" s="20">
        <v>25.34</v>
      </c>
      <c r="V28" s="20"/>
      <c r="W28" s="20">
        <v>25.34</v>
      </c>
      <c r="X28" s="20"/>
      <c r="Y28" s="20">
        <v>68.52</v>
      </c>
      <c r="Z28" s="20"/>
      <c r="AA28" s="20">
        <v>100</v>
      </c>
      <c r="AB28" s="20">
        <v>52</v>
      </c>
      <c r="AC28" s="23">
        <v>52</v>
      </c>
      <c r="AD28" s="15" t="s">
        <v>60</v>
      </c>
      <c r="AE28" s="15" t="s">
        <v>61</v>
      </c>
      <c r="AF28" s="15"/>
      <c r="AG28" s="15"/>
      <c r="AH28" s="15"/>
      <c r="AI28" s="15"/>
      <c r="AJ28" s="15"/>
      <c r="AK28" s="15"/>
      <c r="AL28" s="15"/>
      <c r="AM28" s="15"/>
    </row>
    <row r="29" spans="1:39" ht="30" customHeight="1" x14ac:dyDescent="0.2">
      <c r="A29" s="26" t="s">
        <v>41</v>
      </c>
      <c r="B29" s="19" t="s">
        <v>62</v>
      </c>
      <c r="C29" s="42"/>
      <c r="D29" s="27">
        <v>500</v>
      </c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>
        <v>50</v>
      </c>
      <c r="V29" s="28"/>
      <c r="W29" s="28">
        <v>87.55</v>
      </c>
      <c r="X29" s="28"/>
      <c r="Y29" s="28">
        <v>100</v>
      </c>
      <c r="Z29" s="28">
        <v>405.6</v>
      </c>
      <c r="AA29" s="28">
        <v>100</v>
      </c>
      <c r="AB29" s="28">
        <v>405.6</v>
      </c>
      <c r="AC29" s="23">
        <v>405.6</v>
      </c>
      <c r="AD29" s="15"/>
      <c r="AE29" s="15"/>
      <c r="AF29" s="15"/>
      <c r="AG29" s="15"/>
      <c r="AH29" s="15"/>
      <c r="AI29" s="15"/>
      <c r="AJ29" s="15"/>
      <c r="AK29" s="15"/>
      <c r="AL29" s="15"/>
      <c r="AM29" s="15"/>
    </row>
    <row r="30" spans="1:39" ht="33" customHeight="1" x14ac:dyDescent="0.2">
      <c r="A30" s="76"/>
      <c r="B30" s="67"/>
      <c r="C30" s="40"/>
      <c r="D30" s="35">
        <f>SUM(D25:D29)</f>
        <v>1357</v>
      </c>
      <c r="E30" s="31">
        <f>(SUM(E25:E29)/5)/100</f>
        <v>0</v>
      </c>
      <c r="F30" s="32">
        <f>SUM(F25:F29)</f>
        <v>0</v>
      </c>
      <c r="G30" s="31">
        <f>(SUM(G25:G29)/5)/100</f>
        <v>0</v>
      </c>
      <c r="H30" s="32">
        <f>SUM(H25:H29)</f>
        <v>0</v>
      </c>
      <c r="I30" s="31">
        <f>(SUM(I25:I29)/5)/100</f>
        <v>0</v>
      </c>
      <c r="J30" s="32">
        <f>SUM(J25:J29)</f>
        <v>0</v>
      </c>
      <c r="K30" s="31">
        <f>(SUM(K25:K29)/5)/100</f>
        <v>0</v>
      </c>
      <c r="L30" s="32">
        <f>SUM(L25:L29)</f>
        <v>0</v>
      </c>
      <c r="M30" s="31">
        <f>(SUM(M25:M29)/5)/100</f>
        <v>0</v>
      </c>
      <c r="N30" s="32">
        <f>SUM(N25:N29)</f>
        <v>0</v>
      </c>
      <c r="O30" s="31">
        <f>(SUM(O25:O29)/5)/100</f>
        <v>0</v>
      </c>
      <c r="P30" s="32">
        <f>SUM(P25:P29)</f>
        <v>0</v>
      </c>
      <c r="Q30" s="31">
        <f>(SUM(Q25:Q29)/5)/100</f>
        <v>0</v>
      </c>
      <c r="R30" s="32">
        <f>SUM(R25:R29)</f>
        <v>0</v>
      </c>
      <c r="S30" s="31">
        <f>(SUM(S25:S29)/5)/100</f>
        <v>0</v>
      </c>
      <c r="T30" s="32">
        <f>SUM(T25:T29)</f>
        <v>0</v>
      </c>
      <c r="U30" s="31">
        <f>(SUM(U25:U29)/5)/100</f>
        <v>0.50168000000000001</v>
      </c>
      <c r="V30" s="32">
        <f>SUM(V25:V29)</f>
        <v>224</v>
      </c>
      <c r="W30" s="31">
        <f>(SUM(W25:W29)/5)/100</f>
        <v>0.72950000000000004</v>
      </c>
      <c r="X30" s="32">
        <f>SUM(X25:X29)</f>
        <v>364.2</v>
      </c>
      <c r="Y30" s="31">
        <f>(SUM(Y25:Y29)/5)/100</f>
        <v>0.89703999999999995</v>
      </c>
      <c r="Z30" s="32">
        <f>SUM(Z25:Z29)</f>
        <v>769.8</v>
      </c>
      <c r="AA30" s="36">
        <f>(SUM(AA25:AA29)/5)/100</f>
        <v>1</v>
      </c>
      <c r="AB30" s="32">
        <f>SUM(AB25:AB29)</f>
        <v>1159.4000000000001</v>
      </c>
      <c r="AC30" s="37">
        <f>SUM(AC25:AC29)</f>
        <v>1159.4000000000001</v>
      </c>
      <c r="AD30" s="15"/>
      <c r="AE30" s="15">
        <v>1441</v>
      </c>
      <c r="AF30" s="43">
        <f>AC30-AE30</f>
        <v>-281.59999999999991</v>
      </c>
      <c r="AG30" s="15"/>
      <c r="AH30" s="15"/>
      <c r="AI30" s="15"/>
      <c r="AJ30" s="15"/>
      <c r="AK30" s="15"/>
      <c r="AL30" s="15"/>
      <c r="AM30" s="15"/>
    </row>
    <row r="31" spans="1:39" ht="33.75" customHeight="1" x14ac:dyDescent="0.2">
      <c r="A31" s="17" t="s">
        <v>63</v>
      </c>
      <c r="B31" s="80" t="s">
        <v>64</v>
      </c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15"/>
      <c r="AE31" s="15"/>
      <c r="AF31" s="15"/>
      <c r="AG31" s="15"/>
      <c r="AH31" s="15"/>
      <c r="AI31" s="15"/>
      <c r="AJ31" s="15"/>
      <c r="AK31" s="15"/>
      <c r="AL31" s="15"/>
      <c r="AM31" s="15"/>
    </row>
    <row r="32" spans="1:39" ht="30" customHeight="1" x14ac:dyDescent="0.25">
      <c r="A32" s="26">
        <v>1</v>
      </c>
      <c r="B32" s="45" t="s">
        <v>65</v>
      </c>
      <c r="C32" s="21"/>
      <c r="D32" s="22">
        <v>1</v>
      </c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>
        <v>4.17</v>
      </c>
      <c r="V32" s="20"/>
      <c r="W32" s="20">
        <v>54.34</v>
      </c>
      <c r="X32" s="20"/>
      <c r="Y32" s="20">
        <v>100</v>
      </c>
      <c r="Z32" s="20">
        <v>1</v>
      </c>
      <c r="AA32" s="20">
        <v>100</v>
      </c>
      <c r="AB32" s="20">
        <v>1</v>
      </c>
      <c r="AC32" s="23">
        <v>1</v>
      </c>
      <c r="AD32" s="15" t="s">
        <v>66</v>
      </c>
      <c r="AE32" s="15"/>
      <c r="AF32" s="15"/>
      <c r="AG32" s="15"/>
      <c r="AH32" s="15"/>
      <c r="AI32" s="15"/>
      <c r="AJ32" s="15"/>
      <c r="AK32" s="15"/>
      <c r="AL32" s="15"/>
      <c r="AM32" s="15"/>
    </row>
    <row r="33" spans="1:39" ht="30" customHeight="1" x14ac:dyDescent="0.25">
      <c r="A33" s="26">
        <v>2</v>
      </c>
      <c r="B33" s="45" t="s">
        <v>67</v>
      </c>
      <c r="C33" s="21"/>
      <c r="D33" s="22">
        <v>1</v>
      </c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>
        <v>7.65</v>
      </c>
      <c r="V33" s="20"/>
      <c r="W33" s="20">
        <v>50</v>
      </c>
      <c r="X33" s="20"/>
      <c r="Y33" s="20">
        <v>100</v>
      </c>
      <c r="Z33" s="20">
        <v>1</v>
      </c>
      <c r="AA33" s="20">
        <v>100</v>
      </c>
      <c r="AB33" s="20">
        <v>1</v>
      </c>
      <c r="AC33" s="23">
        <v>1</v>
      </c>
      <c r="AD33" s="15" t="s">
        <v>68</v>
      </c>
      <c r="AE33" s="15" t="s">
        <v>69</v>
      </c>
      <c r="AF33" s="15"/>
      <c r="AG33" s="15"/>
      <c r="AH33" s="15"/>
      <c r="AI33" s="15"/>
      <c r="AJ33" s="15"/>
      <c r="AK33" s="15"/>
      <c r="AL33" s="15"/>
      <c r="AM33" s="15"/>
    </row>
    <row r="34" spans="1:39" ht="33" customHeight="1" x14ac:dyDescent="0.25">
      <c r="A34" s="46">
        <v>3</v>
      </c>
      <c r="B34" s="47" t="s">
        <v>70</v>
      </c>
      <c r="C34" s="40"/>
      <c r="D34" s="22">
        <v>1</v>
      </c>
      <c r="E34" s="31"/>
      <c r="F34" s="32"/>
      <c r="G34" s="31"/>
      <c r="H34" s="32"/>
      <c r="I34" s="31"/>
      <c r="J34" s="32"/>
      <c r="K34" s="31"/>
      <c r="L34" s="32"/>
      <c r="M34" s="31"/>
      <c r="N34" s="32"/>
      <c r="O34" s="31"/>
      <c r="P34" s="32"/>
      <c r="Q34" s="31"/>
      <c r="R34" s="32"/>
      <c r="S34" s="31"/>
      <c r="T34" s="32"/>
      <c r="U34" s="33">
        <v>6.85</v>
      </c>
      <c r="V34" s="32"/>
      <c r="W34" s="33">
        <v>98</v>
      </c>
      <c r="X34" s="32"/>
      <c r="Y34" s="20">
        <v>100</v>
      </c>
      <c r="Z34" s="20">
        <v>1</v>
      </c>
      <c r="AA34" s="20">
        <v>100</v>
      </c>
      <c r="AB34" s="20">
        <v>1</v>
      </c>
      <c r="AC34" s="23">
        <v>1</v>
      </c>
      <c r="AD34" s="15"/>
      <c r="AE34" s="15" t="s">
        <v>71</v>
      </c>
      <c r="AF34" s="15"/>
      <c r="AG34" s="15"/>
      <c r="AH34" s="15"/>
      <c r="AI34" s="15"/>
      <c r="AJ34" s="15"/>
      <c r="AK34" s="15"/>
      <c r="AL34" s="15"/>
      <c r="AM34" s="15"/>
    </row>
    <row r="35" spans="1:39" ht="33" customHeight="1" x14ac:dyDescent="0.2">
      <c r="A35" s="76"/>
      <c r="B35" s="67"/>
      <c r="C35" s="40"/>
      <c r="D35" s="35">
        <f>SUM(D32:D34)</f>
        <v>3</v>
      </c>
      <c r="E35" s="31">
        <f>(SUM(E32:E34)/3)/100</f>
        <v>0</v>
      </c>
      <c r="F35" s="32">
        <f>SUM(F32:F34)</f>
        <v>0</v>
      </c>
      <c r="G35" s="31">
        <f>(SUM(G32:G34)/3)/100</f>
        <v>0</v>
      </c>
      <c r="H35" s="32">
        <f>SUM(H32:H34)</f>
        <v>0</v>
      </c>
      <c r="I35" s="31">
        <f>(SUM(I32:I34)/3)/100</f>
        <v>0</v>
      </c>
      <c r="J35" s="32">
        <f>SUM(J32:J34)</f>
        <v>0</v>
      </c>
      <c r="K35" s="31">
        <f>(SUM(K32:K34)/3)/100</f>
        <v>0</v>
      </c>
      <c r="L35" s="32">
        <f>SUM(L32:L34)</f>
        <v>0</v>
      </c>
      <c r="M35" s="31">
        <f>(SUM(M32:M34)/3)/100</f>
        <v>0</v>
      </c>
      <c r="N35" s="32">
        <f>SUM(N32:N34)</f>
        <v>0</v>
      </c>
      <c r="O35" s="31">
        <f>(SUM(O32:O34)/3)/100</f>
        <v>0</v>
      </c>
      <c r="P35" s="32">
        <f>SUM(P32:P34)</f>
        <v>0</v>
      </c>
      <c r="Q35" s="31">
        <f>(SUM(Q32:Q34)/3)/100</f>
        <v>0</v>
      </c>
      <c r="R35" s="32">
        <f>SUM(R32:R34)</f>
        <v>0</v>
      </c>
      <c r="S35" s="31">
        <f>(SUM(S32:S34)/3)/100</f>
        <v>0</v>
      </c>
      <c r="T35" s="32">
        <f>SUM(T32:T34)</f>
        <v>0</v>
      </c>
      <c r="U35" s="31">
        <f>(SUM(U32:U34)/3)/100</f>
        <v>6.2233333333333335E-2</v>
      </c>
      <c r="V35" s="32">
        <f>SUM(V32:V34)</f>
        <v>0</v>
      </c>
      <c r="W35" s="31">
        <f>(SUM(W32:W34)/3)/100</f>
        <v>0.67446666666666677</v>
      </c>
      <c r="X35" s="32">
        <f>SUM(X32:X34)</f>
        <v>0</v>
      </c>
      <c r="Y35" s="31">
        <f>(SUM(Y32:Y34)/3)/100</f>
        <v>1</v>
      </c>
      <c r="Z35" s="32">
        <f>SUM(Z32:Z34)</f>
        <v>3</v>
      </c>
      <c r="AA35" s="36">
        <f>(SUM(AA32:AA34)/3)/100</f>
        <v>1</v>
      </c>
      <c r="AB35" s="32">
        <f>SUM(AB32:AB34)</f>
        <v>3</v>
      </c>
      <c r="AC35" s="34">
        <f>SUM(AC32:AC34)</f>
        <v>3</v>
      </c>
      <c r="AD35" s="15" t="s">
        <v>72</v>
      </c>
      <c r="AE35" s="15"/>
      <c r="AF35" s="15"/>
      <c r="AG35" s="15"/>
      <c r="AH35" s="15"/>
      <c r="AI35" s="15"/>
      <c r="AJ35" s="15"/>
      <c r="AK35" s="15"/>
      <c r="AL35" s="15"/>
      <c r="AM35" s="15"/>
    </row>
    <row r="36" spans="1:39" ht="33.75" customHeight="1" x14ac:dyDescent="0.2">
      <c r="A36" s="17" t="s">
        <v>73</v>
      </c>
      <c r="B36" s="80" t="s">
        <v>74</v>
      </c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15" t="s">
        <v>75</v>
      </c>
      <c r="AE36" s="15"/>
      <c r="AF36" s="15"/>
      <c r="AG36" s="15"/>
      <c r="AH36" s="15"/>
      <c r="AI36" s="15"/>
      <c r="AJ36" s="15"/>
      <c r="AK36" s="15"/>
      <c r="AL36" s="15"/>
      <c r="AM36" s="15"/>
    </row>
    <row r="37" spans="1:39" ht="37.5" customHeight="1" x14ac:dyDescent="0.2">
      <c r="A37" s="26">
        <v>1</v>
      </c>
      <c r="B37" s="19" t="s">
        <v>76</v>
      </c>
      <c r="C37" s="21"/>
      <c r="D37" s="22">
        <v>2500</v>
      </c>
      <c r="E37" s="20"/>
      <c r="F37" s="20"/>
      <c r="G37" s="20"/>
      <c r="H37" s="20"/>
      <c r="I37" s="20"/>
      <c r="J37" s="20"/>
      <c r="K37" s="20">
        <v>0</v>
      </c>
      <c r="L37" s="20">
        <v>0</v>
      </c>
      <c r="M37" s="20">
        <v>100</v>
      </c>
      <c r="N37" s="20">
        <v>4580</v>
      </c>
      <c r="O37" s="20">
        <v>100</v>
      </c>
      <c r="P37" s="20">
        <v>4580</v>
      </c>
      <c r="Q37" s="20">
        <v>100</v>
      </c>
      <c r="R37" s="20">
        <v>4580</v>
      </c>
      <c r="S37" s="20">
        <v>100</v>
      </c>
      <c r="T37" s="20">
        <v>4580</v>
      </c>
      <c r="U37" s="20">
        <v>100</v>
      </c>
      <c r="V37" s="20">
        <v>4580</v>
      </c>
      <c r="W37" s="20">
        <v>100</v>
      </c>
      <c r="X37" s="20">
        <v>4580</v>
      </c>
      <c r="Y37" s="20">
        <v>100</v>
      </c>
      <c r="Z37" s="20">
        <v>4580</v>
      </c>
      <c r="AA37" s="20">
        <v>100</v>
      </c>
      <c r="AB37" s="20">
        <v>4580</v>
      </c>
      <c r="AC37" s="48">
        <v>4580</v>
      </c>
      <c r="AD37" s="15"/>
      <c r="AE37" s="15"/>
      <c r="AF37" s="15"/>
      <c r="AG37" s="15"/>
      <c r="AH37" s="15"/>
      <c r="AI37" s="15"/>
      <c r="AJ37" s="15"/>
      <c r="AK37" s="15"/>
      <c r="AL37" s="15"/>
      <c r="AM37" s="15"/>
    </row>
    <row r="38" spans="1:39" ht="37.5" customHeight="1" x14ac:dyDescent="0.2">
      <c r="A38" s="26">
        <v>2</v>
      </c>
      <c r="B38" s="19" t="s">
        <v>77</v>
      </c>
      <c r="C38" s="21"/>
      <c r="D38" s="22">
        <v>2500</v>
      </c>
      <c r="E38" s="20"/>
      <c r="F38" s="20"/>
      <c r="G38" s="20"/>
      <c r="H38" s="20"/>
      <c r="I38" s="20"/>
      <c r="J38" s="20"/>
      <c r="K38" s="20">
        <v>0</v>
      </c>
      <c r="L38" s="20">
        <v>0</v>
      </c>
      <c r="M38" s="20">
        <v>10</v>
      </c>
      <c r="N38" s="20">
        <v>354</v>
      </c>
      <c r="O38" s="20">
        <v>100</v>
      </c>
      <c r="P38" s="20">
        <v>3413</v>
      </c>
      <c r="Q38" s="20">
        <v>100</v>
      </c>
      <c r="R38" s="20">
        <v>3413</v>
      </c>
      <c r="S38" s="20">
        <v>100</v>
      </c>
      <c r="T38" s="20">
        <v>3413</v>
      </c>
      <c r="U38" s="20">
        <v>100</v>
      </c>
      <c r="V38" s="20">
        <v>3413</v>
      </c>
      <c r="W38" s="20">
        <v>100</v>
      </c>
      <c r="X38" s="20">
        <v>3413</v>
      </c>
      <c r="Y38" s="20">
        <v>100</v>
      </c>
      <c r="Z38" s="20">
        <v>3413</v>
      </c>
      <c r="AA38" s="20">
        <v>100</v>
      </c>
      <c r="AB38" s="20">
        <v>3413</v>
      </c>
      <c r="AC38" s="48">
        <v>3413</v>
      </c>
      <c r="AD38" s="15"/>
      <c r="AE38" s="15"/>
      <c r="AF38" s="15"/>
      <c r="AG38" s="15"/>
      <c r="AH38" s="15"/>
      <c r="AI38" s="15"/>
      <c r="AJ38" s="15"/>
      <c r="AK38" s="15"/>
      <c r="AL38" s="15"/>
      <c r="AM38" s="15"/>
    </row>
    <row r="39" spans="1:39" ht="37.5" customHeight="1" x14ac:dyDescent="0.2">
      <c r="A39" s="26">
        <v>3</v>
      </c>
      <c r="B39" s="19" t="s">
        <v>78</v>
      </c>
      <c r="C39" s="21"/>
      <c r="D39" s="22">
        <v>2500</v>
      </c>
      <c r="E39" s="20"/>
      <c r="F39" s="20"/>
      <c r="G39" s="20"/>
      <c r="H39" s="20"/>
      <c r="I39" s="20"/>
      <c r="J39" s="20"/>
      <c r="K39" s="20">
        <v>0</v>
      </c>
      <c r="L39" s="20">
        <v>0</v>
      </c>
      <c r="M39" s="20">
        <v>65</v>
      </c>
      <c r="N39" s="20">
        <v>2776</v>
      </c>
      <c r="O39" s="20">
        <v>100</v>
      </c>
      <c r="P39" s="20">
        <v>4833</v>
      </c>
      <c r="Q39" s="20">
        <v>100</v>
      </c>
      <c r="R39" s="20">
        <v>4833</v>
      </c>
      <c r="S39" s="20">
        <v>100</v>
      </c>
      <c r="T39" s="20">
        <v>4833</v>
      </c>
      <c r="U39" s="20">
        <v>100</v>
      </c>
      <c r="V39" s="20">
        <v>4833</v>
      </c>
      <c r="W39" s="20">
        <v>100</v>
      </c>
      <c r="X39" s="20">
        <v>4833</v>
      </c>
      <c r="Y39" s="20">
        <v>100</v>
      </c>
      <c r="Z39" s="20">
        <v>4833</v>
      </c>
      <c r="AA39" s="20">
        <v>100</v>
      </c>
      <c r="AB39" s="20">
        <v>4833</v>
      </c>
      <c r="AC39" s="48">
        <v>4833</v>
      </c>
      <c r="AD39" s="15"/>
      <c r="AE39" s="15"/>
      <c r="AF39" s="15"/>
      <c r="AG39" s="15"/>
      <c r="AH39" s="15"/>
      <c r="AI39" s="15"/>
      <c r="AJ39" s="15"/>
      <c r="AK39" s="15"/>
      <c r="AL39" s="15"/>
      <c r="AM39" s="15"/>
    </row>
    <row r="40" spans="1:39" ht="37.5" customHeight="1" x14ac:dyDescent="0.2">
      <c r="A40" s="26">
        <v>4</v>
      </c>
      <c r="B40" s="19" t="s">
        <v>79</v>
      </c>
      <c r="C40" s="21"/>
      <c r="D40" s="22">
        <v>2500</v>
      </c>
      <c r="E40" s="20"/>
      <c r="F40" s="20"/>
      <c r="G40" s="20"/>
      <c r="H40" s="20"/>
      <c r="I40" s="20"/>
      <c r="J40" s="20"/>
      <c r="K40" s="20"/>
      <c r="L40" s="20"/>
      <c r="M40" s="20">
        <v>0</v>
      </c>
      <c r="N40" s="20">
        <v>0</v>
      </c>
      <c r="O40" s="20">
        <v>100</v>
      </c>
      <c r="P40" s="20">
        <v>4612</v>
      </c>
      <c r="Q40" s="20">
        <v>100</v>
      </c>
      <c r="R40" s="20">
        <v>4612</v>
      </c>
      <c r="S40" s="20">
        <v>100</v>
      </c>
      <c r="T40" s="20">
        <v>4612</v>
      </c>
      <c r="U40" s="20">
        <v>100</v>
      </c>
      <c r="V40" s="20">
        <v>4612</v>
      </c>
      <c r="W40" s="20">
        <v>100</v>
      </c>
      <c r="X40" s="20">
        <v>4612</v>
      </c>
      <c r="Y40" s="20">
        <v>100</v>
      </c>
      <c r="Z40" s="20">
        <v>4612</v>
      </c>
      <c r="AA40" s="20">
        <v>100</v>
      </c>
      <c r="AB40" s="20">
        <v>4612</v>
      </c>
      <c r="AC40" s="23">
        <v>4612</v>
      </c>
      <c r="AD40" s="15"/>
      <c r="AE40" s="15"/>
      <c r="AF40" s="15"/>
      <c r="AG40" s="15"/>
      <c r="AH40" s="15"/>
      <c r="AI40" s="15"/>
      <c r="AJ40" s="15"/>
      <c r="AK40" s="15"/>
      <c r="AL40" s="15"/>
      <c r="AM40" s="15"/>
    </row>
    <row r="41" spans="1:39" ht="37.5" customHeight="1" x14ac:dyDescent="0.2">
      <c r="A41" s="26">
        <v>5</v>
      </c>
      <c r="B41" s="19" t="s">
        <v>80</v>
      </c>
      <c r="C41" s="21"/>
      <c r="D41" s="22">
        <v>2125</v>
      </c>
      <c r="E41" s="20"/>
      <c r="F41" s="20"/>
      <c r="G41" s="20"/>
      <c r="H41" s="20"/>
      <c r="I41" s="20"/>
      <c r="J41" s="20"/>
      <c r="K41" s="20"/>
      <c r="L41" s="20"/>
      <c r="M41" s="20">
        <v>0</v>
      </c>
      <c r="N41" s="20">
        <v>0</v>
      </c>
      <c r="O41" s="20">
        <v>0</v>
      </c>
      <c r="P41" s="20">
        <v>0</v>
      </c>
      <c r="Q41" s="20">
        <v>100</v>
      </c>
      <c r="R41" s="20">
        <v>4388</v>
      </c>
      <c r="S41" s="20">
        <v>100</v>
      </c>
      <c r="T41" s="20">
        <v>4388</v>
      </c>
      <c r="U41" s="20">
        <v>100</v>
      </c>
      <c r="V41" s="20">
        <v>4388</v>
      </c>
      <c r="W41" s="20">
        <v>100</v>
      </c>
      <c r="X41" s="20">
        <v>4388</v>
      </c>
      <c r="Y41" s="20">
        <v>100</v>
      </c>
      <c r="Z41" s="20">
        <v>4388</v>
      </c>
      <c r="AA41" s="20">
        <v>100</v>
      </c>
      <c r="AB41" s="20">
        <v>4388</v>
      </c>
      <c r="AC41" s="23">
        <v>4388</v>
      </c>
      <c r="AD41" s="15"/>
      <c r="AE41" s="15"/>
      <c r="AF41" s="15"/>
      <c r="AG41" s="15"/>
      <c r="AH41" s="15"/>
      <c r="AI41" s="15"/>
      <c r="AJ41" s="15"/>
      <c r="AK41" s="15"/>
      <c r="AL41" s="15"/>
      <c r="AM41" s="15"/>
    </row>
    <row r="42" spans="1:39" ht="37.5" customHeight="1" x14ac:dyDescent="0.2">
      <c r="A42" s="26">
        <v>6</v>
      </c>
      <c r="B42" s="19" t="s">
        <v>81</v>
      </c>
      <c r="C42" s="21"/>
      <c r="D42" s="22">
        <v>1320</v>
      </c>
      <c r="E42" s="20"/>
      <c r="F42" s="20"/>
      <c r="G42" s="20"/>
      <c r="H42" s="20"/>
      <c r="I42" s="20"/>
      <c r="J42" s="20"/>
      <c r="K42" s="20"/>
      <c r="L42" s="20"/>
      <c r="M42" s="20">
        <v>0</v>
      </c>
      <c r="N42" s="20">
        <v>0</v>
      </c>
      <c r="O42" s="20">
        <v>0</v>
      </c>
      <c r="P42" s="20">
        <v>0</v>
      </c>
      <c r="Q42" s="20">
        <v>100</v>
      </c>
      <c r="R42" s="20">
        <v>2625</v>
      </c>
      <c r="S42" s="20">
        <v>100</v>
      </c>
      <c r="T42" s="20">
        <v>2625</v>
      </c>
      <c r="U42" s="20">
        <v>100</v>
      </c>
      <c r="V42" s="20">
        <v>2625</v>
      </c>
      <c r="W42" s="20">
        <v>100</v>
      </c>
      <c r="X42" s="20">
        <v>2625</v>
      </c>
      <c r="Y42" s="20">
        <v>100</v>
      </c>
      <c r="Z42" s="20">
        <v>2625</v>
      </c>
      <c r="AA42" s="20">
        <v>100</v>
      </c>
      <c r="AB42" s="20">
        <v>2625</v>
      </c>
      <c r="AC42" s="23">
        <v>2625</v>
      </c>
      <c r="AD42" s="15"/>
      <c r="AE42" s="15"/>
      <c r="AF42" s="15"/>
      <c r="AG42" s="15"/>
      <c r="AH42" s="15"/>
      <c r="AI42" s="15"/>
      <c r="AJ42" s="15"/>
      <c r="AK42" s="15"/>
      <c r="AL42" s="15"/>
      <c r="AM42" s="15"/>
    </row>
    <row r="43" spans="1:39" ht="48.75" customHeight="1" x14ac:dyDescent="0.2">
      <c r="A43" s="49">
        <v>7</v>
      </c>
      <c r="B43" s="25" t="s">
        <v>82</v>
      </c>
      <c r="C43" s="42"/>
      <c r="D43" s="27">
        <v>2450</v>
      </c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>
        <v>100</v>
      </c>
      <c r="V43" s="28">
        <v>2457</v>
      </c>
      <c r="W43" s="28">
        <v>100</v>
      </c>
      <c r="X43" s="28">
        <v>2457</v>
      </c>
      <c r="Y43" s="28">
        <v>100</v>
      </c>
      <c r="Z43" s="28">
        <v>2457</v>
      </c>
      <c r="AA43" s="28">
        <v>100</v>
      </c>
      <c r="AB43" s="28">
        <v>2457</v>
      </c>
      <c r="AC43" s="29">
        <v>2457</v>
      </c>
      <c r="AD43" s="15"/>
      <c r="AE43" s="15"/>
      <c r="AF43" s="15"/>
      <c r="AG43" s="15"/>
      <c r="AH43" s="15"/>
      <c r="AI43" s="15"/>
      <c r="AJ43" s="15"/>
      <c r="AK43" s="15"/>
      <c r="AL43" s="15"/>
      <c r="AM43" s="15"/>
    </row>
    <row r="44" spans="1:39" ht="60" customHeight="1" x14ac:dyDescent="0.2">
      <c r="A44" s="49">
        <v>8</v>
      </c>
      <c r="B44" s="25" t="s">
        <v>83</v>
      </c>
      <c r="C44" s="42"/>
      <c r="D44" s="27">
        <v>2450</v>
      </c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>
        <v>100</v>
      </c>
      <c r="V44" s="50">
        <v>3070</v>
      </c>
      <c r="W44" s="28">
        <v>100</v>
      </c>
      <c r="X44" s="50">
        <v>3070</v>
      </c>
      <c r="Y44" s="28">
        <v>100</v>
      </c>
      <c r="Z44" s="50">
        <v>3070</v>
      </c>
      <c r="AA44" s="28">
        <v>100</v>
      </c>
      <c r="AB44" s="50">
        <v>3070</v>
      </c>
      <c r="AC44" s="29">
        <v>3070</v>
      </c>
      <c r="AD44" s="15"/>
      <c r="AE44" s="15"/>
      <c r="AF44" s="15"/>
      <c r="AG44" s="15"/>
      <c r="AH44" s="15"/>
      <c r="AI44" s="15"/>
      <c r="AJ44" s="15"/>
      <c r="AK44" s="15"/>
      <c r="AL44" s="15"/>
      <c r="AM44" s="15"/>
    </row>
    <row r="45" spans="1:39" ht="64.5" customHeight="1" x14ac:dyDescent="0.2">
      <c r="A45" s="49">
        <v>9</v>
      </c>
      <c r="B45" s="25" t="s">
        <v>84</v>
      </c>
      <c r="C45" s="42"/>
      <c r="D45" s="27">
        <v>2450</v>
      </c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>
        <v>0</v>
      </c>
      <c r="V45" s="28"/>
      <c r="W45" s="28">
        <v>100</v>
      </c>
      <c r="X45" s="28">
        <v>3482</v>
      </c>
      <c r="Y45" s="28">
        <v>100</v>
      </c>
      <c r="Z45" s="28">
        <v>3482</v>
      </c>
      <c r="AA45" s="28">
        <v>100</v>
      </c>
      <c r="AB45" s="28">
        <v>3482</v>
      </c>
      <c r="AC45" s="29">
        <v>3482</v>
      </c>
      <c r="AD45" s="15"/>
      <c r="AE45" s="15" t="s">
        <v>85</v>
      </c>
      <c r="AF45" s="15"/>
      <c r="AG45" s="15"/>
      <c r="AH45" s="15"/>
      <c r="AI45" s="15"/>
      <c r="AJ45" s="15"/>
      <c r="AK45" s="15"/>
      <c r="AL45" s="15"/>
      <c r="AM45" s="15"/>
    </row>
    <row r="46" spans="1:39" ht="75" customHeight="1" x14ac:dyDescent="0.2">
      <c r="A46" s="49">
        <v>10</v>
      </c>
      <c r="B46" s="25" t="s">
        <v>86</v>
      </c>
      <c r="C46" s="42"/>
      <c r="D46" s="27">
        <v>2000</v>
      </c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>
        <v>0</v>
      </c>
      <c r="V46" s="28"/>
      <c r="W46" s="28">
        <v>100</v>
      </c>
      <c r="X46" s="28">
        <v>3543</v>
      </c>
      <c r="Y46" s="28">
        <v>100</v>
      </c>
      <c r="Z46" s="28">
        <v>3543</v>
      </c>
      <c r="AA46" s="28">
        <v>100</v>
      </c>
      <c r="AB46" s="28">
        <v>3543</v>
      </c>
      <c r="AC46" s="29">
        <v>3543</v>
      </c>
      <c r="AD46" s="15"/>
      <c r="AE46" s="15"/>
      <c r="AF46" s="15"/>
      <c r="AG46" s="15"/>
      <c r="AH46" s="15"/>
      <c r="AI46" s="15"/>
      <c r="AJ46" s="15"/>
      <c r="AK46" s="15"/>
      <c r="AL46" s="15"/>
      <c r="AM46" s="15"/>
    </row>
    <row r="47" spans="1:39" ht="33" customHeight="1" x14ac:dyDescent="0.2">
      <c r="A47" s="75"/>
      <c r="B47" s="67"/>
      <c r="C47" s="40"/>
      <c r="D47" s="35">
        <f>SUM(D37:D46)</f>
        <v>22795</v>
      </c>
      <c r="E47" s="31">
        <f>(SUM(E37:E42)/6)/100</f>
        <v>0</v>
      </c>
      <c r="F47" s="32">
        <f>SUM(F37:F42)</f>
        <v>0</v>
      </c>
      <c r="G47" s="31">
        <f>(SUM(G37:G42)/6)/100</f>
        <v>0</v>
      </c>
      <c r="H47" s="32">
        <f>SUM(H37:H42)</f>
        <v>0</v>
      </c>
      <c r="I47" s="31">
        <f>(SUM(I37:I42)/6)/100</f>
        <v>0</v>
      </c>
      <c r="J47" s="32">
        <f>SUM(J37:J42)</f>
        <v>0</v>
      </c>
      <c r="K47" s="31">
        <f>(SUM(K37:K42)/6)/100</f>
        <v>0</v>
      </c>
      <c r="L47" s="32">
        <f>SUM(L37:L42)</f>
        <v>0</v>
      </c>
      <c r="M47" s="31">
        <f>(SUM(M37:M42)/6)/100</f>
        <v>0.29166666666666669</v>
      </c>
      <c r="N47" s="32">
        <f>SUM(N37:N42)</f>
        <v>7710</v>
      </c>
      <c r="O47" s="31">
        <f>(SUM(O37:O42)/6)/100</f>
        <v>0.66666666666666674</v>
      </c>
      <c r="P47" s="32">
        <f>SUM(P37:P42)</f>
        <v>17438</v>
      </c>
      <c r="Q47" s="31">
        <f>(SUM(Q37:Q42)/6)/100</f>
        <v>1</v>
      </c>
      <c r="R47" s="32">
        <f>SUM(R37:R42)</f>
        <v>24451</v>
      </c>
      <c r="S47" s="31">
        <f>(SUM(S37:S46)/10)/100</f>
        <v>0.6</v>
      </c>
      <c r="T47" s="32">
        <f>SUM(T37:T46)</f>
        <v>24451</v>
      </c>
      <c r="U47" s="31">
        <f>(SUM(U37:U46)/10)/100</f>
        <v>0.8</v>
      </c>
      <c r="V47" s="32">
        <f>SUM(V37:V46)</f>
        <v>29978</v>
      </c>
      <c r="W47" s="31">
        <f>(SUM(W37:W46)/10)/100</f>
        <v>1</v>
      </c>
      <c r="X47" s="32">
        <f>SUM(X37:X46)</f>
        <v>37003</v>
      </c>
      <c r="Y47" s="31">
        <f>(SUM(Y37:Y46)/10)/100</f>
        <v>1</v>
      </c>
      <c r="Z47" s="32">
        <f>SUM(Z37:Z46)</f>
        <v>37003</v>
      </c>
      <c r="AA47" s="36">
        <f>(SUM(AA37:AA46)/10)/100</f>
        <v>1</v>
      </c>
      <c r="AB47" s="32">
        <f>SUM(AB37:AB46)</f>
        <v>37003</v>
      </c>
      <c r="AC47" s="34">
        <f>SUM(AC37:AC46)</f>
        <v>37003</v>
      </c>
      <c r="AD47" s="15"/>
      <c r="AE47" s="15"/>
      <c r="AF47" s="15"/>
      <c r="AG47" s="15"/>
      <c r="AH47" s="15"/>
      <c r="AI47" s="15"/>
      <c r="AJ47" s="15"/>
      <c r="AK47" s="15"/>
      <c r="AL47" s="15"/>
      <c r="AM47" s="15"/>
    </row>
    <row r="48" spans="1:39" ht="33.75" customHeight="1" x14ac:dyDescent="0.2">
      <c r="A48" s="17" t="s">
        <v>87</v>
      </c>
      <c r="B48" s="80" t="s">
        <v>88</v>
      </c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15"/>
      <c r="AE48" s="15"/>
      <c r="AF48" s="15"/>
      <c r="AG48" s="15"/>
      <c r="AH48" s="15"/>
      <c r="AI48" s="15"/>
      <c r="AJ48" s="15"/>
      <c r="AK48" s="15"/>
      <c r="AL48" s="15"/>
      <c r="AM48" s="15"/>
    </row>
    <row r="49" spans="1:39" ht="30" customHeight="1" x14ac:dyDescent="0.2">
      <c r="A49" s="26">
        <v>1</v>
      </c>
      <c r="B49" s="44" t="s">
        <v>89</v>
      </c>
      <c r="C49" s="21"/>
      <c r="D49" s="22">
        <v>5200</v>
      </c>
      <c r="E49" s="20"/>
      <c r="F49" s="20"/>
      <c r="G49" s="20"/>
      <c r="H49" s="20"/>
      <c r="I49" s="20"/>
      <c r="J49" s="20"/>
      <c r="K49" s="20"/>
      <c r="L49" s="20"/>
      <c r="M49" s="20">
        <v>0</v>
      </c>
      <c r="N49" s="20">
        <v>0</v>
      </c>
      <c r="O49" s="20">
        <v>100</v>
      </c>
      <c r="P49" s="51">
        <v>2910</v>
      </c>
      <c r="Q49" s="20">
        <v>100</v>
      </c>
      <c r="R49" s="51">
        <v>2910</v>
      </c>
      <c r="S49" s="20">
        <v>100</v>
      </c>
      <c r="T49" s="51">
        <v>5215</v>
      </c>
      <c r="U49" s="20">
        <v>100</v>
      </c>
      <c r="V49" s="20">
        <v>5215</v>
      </c>
      <c r="W49" s="20">
        <v>100</v>
      </c>
      <c r="X49" s="20">
        <v>5215</v>
      </c>
      <c r="Y49" s="20">
        <v>100</v>
      </c>
      <c r="Z49" s="20">
        <v>5215</v>
      </c>
      <c r="AA49" s="20">
        <v>100</v>
      </c>
      <c r="AB49" s="20">
        <v>5215</v>
      </c>
      <c r="AC49" s="48">
        <f t="shared" ref="AC49:AC52" si="0">AB49</f>
        <v>5215</v>
      </c>
      <c r="AD49" s="15"/>
      <c r="AE49" s="15"/>
      <c r="AF49" s="15"/>
      <c r="AG49" s="15"/>
      <c r="AH49" s="15"/>
      <c r="AI49" s="15"/>
      <c r="AJ49" s="15"/>
      <c r="AK49" s="15"/>
      <c r="AL49" s="15"/>
      <c r="AM49" s="15"/>
    </row>
    <row r="50" spans="1:39" ht="30" customHeight="1" x14ac:dyDescent="0.2">
      <c r="A50" s="26">
        <v>2</v>
      </c>
      <c r="B50" s="44" t="s">
        <v>90</v>
      </c>
      <c r="C50" s="21"/>
      <c r="D50" s="22">
        <v>5200</v>
      </c>
      <c r="E50" s="20"/>
      <c r="F50" s="20"/>
      <c r="G50" s="20"/>
      <c r="H50" s="20"/>
      <c r="I50" s="20"/>
      <c r="J50" s="20"/>
      <c r="K50" s="20"/>
      <c r="L50" s="20"/>
      <c r="M50" s="20">
        <v>0</v>
      </c>
      <c r="N50" s="20">
        <v>0</v>
      </c>
      <c r="O50" s="20">
        <v>100</v>
      </c>
      <c r="P50" s="20">
        <v>2175</v>
      </c>
      <c r="Q50" s="20">
        <v>100</v>
      </c>
      <c r="R50" s="20">
        <v>2175</v>
      </c>
      <c r="S50" s="20">
        <v>100</v>
      </c>
      <c r="T50" s="20">
        <v>5207</v>
      </c>
      <c r="U50" s="20">
        <v>100</v>
      </c>
      <c r="V50" s="20">
        <v>5207</v>
      </c>
      <c r="W50" s="20">
        <v>100</v>
      </c>
      <c r="X50" s="20">
        <v>5207</v>
      </c>
      <c r="Y50" s="20">
        <v>100</v>
      </c>
      <c r="Z50" s="20">
        <v>5207</v>
      </c>
      <c r="AA50" s="20">
        <v>100</v>
      </c>
      <c r="AB50" s="20">
        <v>5207</v>
      </c>
      <c r="AC50" s="48">
        <f t="shared" si="0"/>
        <v>5207</v>
      </c>
      <c r="AD50" s="15"/>
      <c r="AE50" s="15"/>
      <c r="AF50" s="15"/>
      <c r="AG50" s="15"/>
      <c r="AH50" s="15"/>
      <c r="AI50" s="15"/>
      <c r="AJ50" s="15"/>
      <c r="AK50" s="15"/>
      <c r="AL50" s="15"/>
      <c r="AM50" s="15"/>
    </row>
    <row r="51" spans="1:39" ht="33" customHeight="1" x14ac:dyDescent="0.2">
      <c r="A51" s="52">
        <v>3</v>
      </c>
      <c r="B51" s="39" t="s">
        <v>91</v>
      </c>
      <c r="C51" s="40"/>
      <c r="D51" s="22">
        <v>5200</v>
      </c>
      <c r="E51" s="31"/>
      <c r="F51" s="32"/>
      <c r="G51" s="31"/>
      <c r="H51" s="32"/>
      <c r="I51" s="31"/>
      <c r="J51" s="32"/>
      <c r="K51" s="31"/>
      <c r="L51" s="32"/>
      <c r="M51" s="20">
        <v>0</v>
      </c>
      <c r="N51" s="20">
        <v>0</v>
      </c>
      <c r="O51" s="20">
        <v>0</v>
      </c>
      <c r="P51" s="20">
        <v>0</v>
      </c>
      <c r="Q51" s="33">
        <v>100</v>
      </c>
      <c r="R51" s="53">
        <v>2175</v>
      </c>
      <c r="S51" s="33">
        <v>100</v>
      </c>
      <c r="T51" s="53">
        <v>5213</v>
      </c>
      <c r="U51" s="33">
        <v>100</v>
      </c>
      <c r="V51" s="33">
        <v>5213</v>
      </c>
      <c r="W51" s="33">
        <v>100</v>
      </c>
      <c r="X51" s="33">
        <v>5213</v>
      </c>
      <c r="Y51" s="33">
        <v>100</v>
      </c>
      <c r="Z51" s="33">
        <v>5213</v>
      </c>
      <c r="AA51" s="33">
        <v>100</v>
      </c>
      <c r="AB51" s="33">
        <v>5213</v>
      </c>
      <c r="AC51" s="29">
        <f t="shared" si="0"/>
        <v>5213</v>
      </c>
      <c r="AD51" s="15"/>
      <c r="AE51" s="15"/>
      <c r="AF51" s="15"/>
      <c r="AG51" s="15"/>
      <c r="AH51" s="15"/>
      <c r="AI51" s="15"/>
      <c r="AJ51" s="15"/>
      <c r="AK51" s="15"/>
      <c r="AL51" s="15"/>
      <c r="AM51" s="15"/>
    </row>
    <row r="52" spans="1:39" ht="33" customHeight="1" x14ac:dyDescent="0.2">
      <c r="A52" s="52">
        <v>4</v>
      </c>
      <c r="B52" s="39" t="s">
        <v>92</v>
      </c>
      <c r="C52" s="40"/>
      <c r="D52" s="22">
        <v>5200</v>
      </c>
      <c r="E52" s="31"/>
      <c r="F52" s="32"/>
      <c r="G52" s="31"/>
      <c r="H52" s="32"/>
      <c r="I52" s="31"/>
      <c r="J52" s="32"/>
      <c r="K52" s="31"/>
      <c r="L52" s="32"/>
      <c r="M52" s="20">
        <v>0</v>
      </c>
      <c r="N52" s="20">
        <v>0</v>
      </c>
      <c r="O52" s="20">
        <v>80</v>
      </c>
      <c r="P52" s="20">
        <v>0</v>
      </c>
      <c r="Q52" s="33">
        <v>100</v>
      </c>
      <c r="R52" s="33">
        <v>2237</v>
      </c>
      <c r="S52" s="33">
        <v>100</v>
      </c>
      <c r="T52" s="33">
        <v>5220</v>
      </c>
      <c r="U52" s="33">
        <v>100</v>
      </c>
      <c r="V52" s="33">
        <v>5220</v>
      </c>
      <c r="W52" s="33">
        <v>100</v>
      </c>
      <c r="X52" s="33">
        <v>5220</v>
      </c>
      <c r="Y52" s="33">
        <v>100</v>
      </c>
      <c r="Z52" s="33">
        <v>5220</v>
      </c>
      <c r="AA52" s="33">
        <v>100</v>
      </c>
      <c r="AB52" s="33">
        <v>5220</v>
      </c>
      <c r="AC52" s="29">
        <f t="shared" si="0"/>
        <v>5220</v>
      </c>
      <c r="AD52" s="15"/>
      <c r="AE52" s="15"/>
      <c r="AF52" s="15"/>
      <c r="AG52" s="15"/>
      <c r="AH52" s="15"/>
      <c r="AI52" s="15"/>
      <c r="AJ52" s="15"/>
      <c r="AK52" s="15"/>
      <c r="AL52" s="15"/>
      <c r="AM52" s="15"/>
    </row>
    <row r="53" spans="1:39" ht="33" customHeight="1" x14ac:dyDescent="0.2">
      <c r="A53" s="75"/>
      <c r="B53" s="67"/>
      <c r="C53" s="40"/>
      <c r="D53" s="35">
        <f>SUM(D49:D52)</f>
        <v>20800</v>
      </c>
      <c r="E53" s="31">
        <f>(SUM(E49:E52)/4)/100</f>
        <v>0</v>
      </c>
      <c r="F53" s="32">
        <f>SUM(F49:F52)</f>
        <v>0</v>
      </c>
      <c r="G53" s="31">
        <f>(SUM(G49:G52)/4)/100</f>
        <v>0</v>
      </c>
      <c r="H53" s="32">
        <f>SUM(H49:H52)</f>
        <v>0</v>
      </c>
      <c r="I53" s="31">
        <f>(SUM(I49:I52)/4)/100</f>
        <v>0</v>
      </c>
      <c r="J53" s="32">
        <f>SUM(J49:J52)</f>
        <v>0</v>
      </c>
      <c r="K53" s="31">
        <f>(SUM(K49:K52)/4)/100</f>
        <v>0</v>
      </c>
      <c r="L53" s="32">
        <f>SUM(L49:L52)</f>
        <v>0</v>
      </c>
      <c r="M53" s="31">
        <f>(SUM(M49:M52)/4)/100</f>
        <v>0</v>
      </c>
      <c r="N53" s="32">
        <f>SUM(N49:N52)</f>
        <v>0</v>
      </c>
      <c r="O53" s="31">
        <f>(SUM(O49:O52)/4)/100</f>
        <v>0.7</v>
      </c>
      <c r="P53" s="54">
        <f>SUM(P49:P52)</f>
        <v>5085</v>
      </c>
      <c r="Q53" s="31">
        <f>(SUM(Q49:Q52)/4)/100</f>
        <v>1</v>
      </c>
      <c r="R53" s="54">
        <f>SUM(R49:R52)</f>
        <v>9497</v>
      </c>
      <c r="S53" s="31">
        <f>(SUM(S49:S52)/4)/100</f>
        <v>1</v>
      </c>
      <c r="T53" s="54">
        <f>SUM(T49:T52)</f>
        <v>20855</v>
      </c>
      <c r="U53" s="31">
        <f>(SUM(U49:U52)/4)/100</f>
        <v>1</v>
      </c>
      <c r="V53" s="32">
        <f>SUM(V49:V52)</f>
        <v>20855</v>
      </c>
      <c r="W53" s="31">
        <f>(SUM(W49:W52)/4)/100</f>
        <v>1</v>
      </c>
      <c r="X53" s="32">
        <f>SUM(X49:X52)</f>
        <v>20855</v>
      </c>
      <c r="Y53" s="31">
        <f>(SUM(Y49:Y52)/4)/100</f>
        <v>1</v>
      </c>
      <c r="Z53" s="32">
        <f>SUM(Z49:Z52)</f>
        <v>20855</v>
      </c>
      <c r="AA53" s="36">
        <f>(SUM(AA49:AA52)/4)/100</f>
        <v>1</v>
      </c>
      <c r="AB53" s="32">
        <f>SUM(AB49:AB52)</f>
        <v>20855</v>
      </c>
      <c r="AC53" s="34">
        <f>SUM(AC49:AC52)</f>
        <v>20855</v>
      </c>
      <c r="AD53" s="15"/>
      <c r="AE53" s="15"/>
      <c r="AF53" s="43">
        <f>AC53+AC47+AC30+AC23+AC16</f>
        <v>61939.93</v>
      </c>
      <c r="AG53" s="15"/>
      <c r="AH53" s="15"/>
      <c r="AI53" s="15"/>
      <c r="AJ53" s="15"/>
      <c r="AK53" s="15"/>
      <c r="AL53" s="15"/>
      <c r="AM53" s="15"/>
    </row>
    <row r="54" spans="1:39" ht="29.25" customHeight="1" x14ac:dyDescent="0.2">
      <c r="A54" s="17" t="s">
        <v>93</v>
      </c>
      <c r="B54" s="80" t="s">
        <v>94</v>
      </c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15"/>
      <c r="AE54" s="15"/>
      <c r="AF54" s="15"/>
      <c r="AG54" s="15"/>
      <c r="AH54" s="15"/>
      <c r="AI54" s="15"/>
      <c r="AJ54" s="15"/>
      <c r="AK54" s="15"/>
      <c r="AL54" s="15"/>
      <c r="AM54" s="15"/>
    </row>
    <row r="55" spans="1:39" ht="30" customHeight="1" x14ac:dyDescent="0.2">
      <c r="A55" s="26">
        <v>1</v>
      </c>
      <c r="B55" s="55" t="s">
        <v>95</v>
      </c>
      <c r="C55" s="21"/>
      <c r="D55" s="22">
        <v>1</v>
      </c>
      <c r="E55" s="20"/>
      <c r="F55" s="20"/>
      <c r="G55" s="20"/>
      <c r="H55" s="20"/>
      <c r="I55" s="20"/>
      <c r="J55" s="20"/>
      <c r="K55" s="20"/>
      <c r="L55" s="20"/>
      <c r="M55" s="20">
        <v>0</v>
      </c>
      <c r="N55" s="20">
        <v>0</v>
      </c>
      <c r="O55" s="20">
        <v>0</v>
      </c>
      <c r="P55" s="20">
        <v>0</v>
      </c>
      <c r="Q55" s="20">
        <v>100</v>
      </c>
      <c r="R55" s="20">
        <v>1</v>
      </c>
      <c r="S55" s="20">
        <v>100</v>
      </c>
      <c r="T55" s="20">
        <v>1</v>
      </c>
      <c r="U55" s="20">
        <v>100</v>
      </c>
      <c r="V55" s="20">
        <v>1</v>
      </c>
      <c r="W55" s="20">
        <v>100</v>
      </c>
      <c r="X55" s="20">
        <v>1</v>
      </c>
      <c r="Y55" s="20">
        <v>100</v>
      </c>
      <c r="Z55" s="20">
        <v>1</v>
      </c>
      <c r="AA55" s="20">
        <v>100</v>
      </c>
      <c r="AB55" s="20">
        <v>1</v>
      </c>
      <c r="AC55" s="23">
        <v>1</v>
      </c>
      <c r="AD55" s="15" t="s">
        <v>96</v>
      </c>
      <c r="AE55" s="15"/>
      <c r="AF55" s="15"/>
      <c r="AG55" s="15"/>
      <c r="AH55" s="15"/>
      <c r="AI55" s="15"/>
      <c r="AJ55" s="15"/>
      <c r="AK55" s="15"/>
      <c r="AL55" s="15"/>
      <c r="AM55" s="15"/>
    </row>
    <row r="56" spans="1:39" ht="60.75" customHeight="1" x14ac:dyDescent="0.25">
      <c r="A56" s="26">
        <v>2</v>
      </c>
      <c r="B56" s="45" t="s">
        <v>97</v>
      </c>
      <c r="C56" s="21"/>
      <c r="D56" s="22">
        <v>1</v>
      </c>
      <c r="E56" s="20"/>
      <c r="F56" s="20"/>
      <c r="G56" s="20"/>
      <c r="H56" s="20"/>
      <c r="I56" s="20"/>
      <c r="J56" s="20"/>
      <c r="K56" s="20"/>
      <c r="L56" s="20"/>
      <c r="M56" s="20">
        <v>100</v>
      </c>
      <c r="N56" s="20">
        <v>1</v>
      </c>
      <c r="O56" s="20">
        <v>100</v>
      </c>
      <c r="P56" s="20">
        <v>1</v>
      </c>
      <c r="Q56" s="20">
        <v>100</v>
      </c>
      <c r="R56" s="20">
        <v>1</v>
      </c>
      <c r="S56" s="20">
        <v>100</v>
      </c>
      <c r="T56" s="20">
        <v>1</v>
      </c>
      <c r="U56" s="20">
        <v>100</v>
      </c>
      <c r="V56" s="20">
        <v>1</v>
      </c>
      <c r="W56" s="20">
        <v>100</v>
      </c>
      <c r="X56" s="20">
        <v>1</v>
      </c>
      <c r="Y56" s="20">
        <v>100</v>
      </c>
      <c r="Z56" s="20">
        <v>1</v>
      </c>
      <c r="AA56" s="20">
        <v>100</v>
      </c>
      <c r="AB56" s="20">
        <v>1</v>
      </c>
      <c r="AC56" s="23">
        <v>1</v>
      </c>
      <c r="AD56" s="15"/>
      <c r="AE56" s="15"/>
      <c r="AF56" s="15"/>
      <c r="AG56" s="15"/>
      <c r="AH56" s="15"/>
      <c r="AI56" s="15"/>
      <c r="AJ56" s="15"/>
      <c r="AK56" s="15"/>
      <c r="AL56" s="15"/>
      <c r="AM56" s="15"/>
    </row>
    <row r="57" spans="1:39" ht="30" customHeight="1" x14ac:dyDescent="0.25">
      <c r="A57" s="49">
        <v>3</v>
      </c>
      <c r="B57" s="56" t="s">
        <v>98</v>
      </c>
      <c r="C57" s="42"/>
      <c r="D57" s="27">
        <v>1</v>
      </c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>
        <v>0</v>
      </c>
      <c r="X57" s="28"/>
      <c r="Y57" s="28">
        <v>0</v>
      </c>
      <c r="Z57" s="28"/>
      <c r="AA57" s="28">
        <v>100</v>
      </c>
      <c r="AB57" s="28">
        <v>1</v>
      </c>
      <c r="AC57" s="29">
        <v>1</v>
      </c>
      <c r="AD57" s="15"/>
      <c r="AE57" s="15"/>
      <c r="AF57" s="15"/>
      <c r="AG57" s="15"/>
      <c r="AH57" s="15"/>
      <c r="AI57" s="15"/>
      <c r="AJ57" s="15"/>
      <c r="AK57" s="15"/>
      <c r="AL57" s="15"/>
      <c r="AM57" s="15"/>
    </row>
    <row r="58" spans="1:39" ht="33" customHeight="1" x14ac:dyDescent="0.2">
      <c r="A58" s="76"/>
      <c r="B58" s="67"/>
      <c r="C58" s="40"/>
      <c r="D58" s="35">
        <f>SUM(D55:D57)</f>
        <v>3</v>
      </c>
      <c r="E58" s="31">
        <f>(SUM(E55:E56)/2)/100</f>
        <v>0</v>
      </c>
      <c r="F58" s="32">
        <f>SUM(F55:F56)</f>
        <v>0</v>
      </c>
      <c r="G58" s="31">
        <f>(SUM(G55:G56)/2)/100</f>
        <v>0</v>
      </c>
      <c r="H58" s="32">
        <f>SUM(H55:H56)</f>
        <v>0</v>
      </c>
      <c r="I58" s="31">
        <f>(SUM(I55:I56)/2)/100</f>
        <v>0</v>
      </c>
      <c r="J58" s="32">
        <f>SUM(J55:J56)</f>
        <v>0</v>
      </c>
      <c r="K58" s="31">
        <f>(SUM(K55:K56)/2)/100</f>
        <v>0</v>
      </c>
      <c r="L58" s="32">
        <f>SUM(L55:L56)</f>
        <v>0</v>
      </c>
      <c r="M58" s="31">
        <f>(SUM(M55:M56)/2)/100</f>
        <v>0.5</v>
      </c>
      <c r="N58" s="32">
        <f>SUM(N55:N56)</f>
        <v>1</v>
      </c>
      <c r="O58" s="31">
        <f>(SUM(O55:O56)/2)/100</f>
        <v>0.5</v>
      </c>
      <c r="P58" s="32">
        <f>SUM(P55:P56)</f>
        <v>1</v>
      </c>
      <c r="Q58" s="31">
        <f>(SUM(Q55:Q56)/2)/100</f>
        <v>1</v>
      </c>
      <c r="R58" s="32">
        <f>SUM(R55:R56)</f>
        <v>2</v>
      </c>
      <c r="S58" s="31">
        <f>(SUM(S55:S57)/3)/100</f>
        <v>0.66666666666666674</v>
      </c>
      <c r="T58" s="32">
        <f>SUM(T55:T57)</f>
        <v>2</v>
      </c>
      <c r="U58" s="31">
        <f>(SUM(U55:U57)/3)/100</f>
        <v>0.66666666666666674</v>
      </c>
      <c r="V58" s="32">
        <f>SUM(V55:V57)</f>
        <v>2</v>
      </c>
      <c r="W58" s="31">
        <f>(SUM(W55:W57)/3)/100</f>
        <v>0.66666666666666674</v>
      </c>
      <c r="X58" s="32">
        <f>SUM(X55:X57)</f>
        <v>2</v>
      </c>
      <c r="Y58" s="31">
        <f>(SUM(Y55:Y57)/3)/100</f>
        <v>0.66666666666666674</v>
      </c>
      <c r="Z58" s="32">
        <f>SUM(Z55:Z57)</f>
        <v>2</v>
      </c>
      <c r="AA58" s="36">
        <f>(SUM(AA55:AA57)/3)/100</f>
        <v>1</v>
      </c>
      <c r="AB58" s="32">
        <f>SUM(AB55:AB57)</f>
        <v>3</v>
      </c>
      <c r="AC58" s="34">
        <f>SUM(AC55:AC57)</f>
        <v>3</v>
      </c>
      <c r="AD58" s="15"/>
      <c r="AE58" s="15"/>
      <c r="AF58" s="15"/>
      <c r="AG58" s="15"/>
      <c r="AH58" s="15"/>
      <c r="AI58" s="15"/>
      <c r="AJ58" s="15"/>
      <c r="AK58" s="15"/>
      <c r="AL58" s="15"/>
      <c r="AM58" s="15"/>
    </row>
    <row r="59" spans="1:39" ht="12.75" x14ac:dyDescent="0.2">
      <c r="A59" s="1"/>
      <c r="B59" s="5"/>
      <c r="C59" s="3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39" ht="12.75" x14ac:dyDescent="0.2">
      <c r="A60" s="1"/>
      <c r="B60" s="5"/>
      <c r="C60" s="3"/>
      <c r="E60" s="1"/>
      <c r="F60" s="57"/>
      <c r="G60" s="57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39" ht="12.75" x14ac:dyDescent="0.2">
      <c r="A61" s="1"/>
      <c r="B61" s="5"/>
      <c r="C61" s="3"/>
      <c r="E61" s="1"/>
      <c r="F61" s="57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39" ht="12.75" x14ac:dyDescent="0.2">
      <c r="A62" s="1"/>
      <c r="B62" s="5"/>
      <c r="C62" s="3"/>
      <c r="E62" s="1"/>
      <c r="F62" s="57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39" ht="12.75" x14ac:dyDescent="0.2">
      <c r="A63" s="1"/>
      <c r="B63" s="5"/>
      <c r="C63" s="3"/>
      <c r="E63" s="1"/>
      <c r="F63" s="57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39" ht="12.75" x14ac:dyDescent="0.2">
      <c r="A64" s="1"/>
      <c r="B64" s="5"/>
      <c r="C64" s="3"/>
      <c r="E64" s="1"/>
      <c r="F64" s="57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2.75" x14ac:dyDescent="0.2">
      <c r="A65" s="1"/>
      <c r="B65" s="5"/>
      <c r="C65" s="3"/>
      <c r="E65" s="1"/>
      <c r="F65" s="57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2.75" x14ac:dyDescent="0.2">
      <c r="A66" s="1"/>
      <c r="B66" s="5"/>
      <c r="C66" s="3"/>
      <c r="E66" s="1"/>
      <c r="F66" s="57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2.75" x14ac:dyDescent="0.2">
      <c r="A67" s="1"/>
      <c r="B67" s="5"/>
      <c r="C67" s="3"/>
      <c r="E67" s="1"/>
      <c r="F67" s="57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2.75" x14ac:dyDescent="0.2">
      <c r="A68" s="1"/>
      <c r="B68" s="5"/>
      <c r="C68" s="3"/>
      <c r="E68" s="1"/>
      <c r="F68" s="57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2.75" x14ac:dyDescent="0.2">
      <c r="A69" s="1"/>
      <c r="B69" s="5"/>
      <c r="C69" s="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2.75" x14ac:dyDescent="0.2">
      <c r="A70" s="1"/>
      <c r="B70" s="5"/>
      <c r="C70" s="3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2.75" x14ac:dyDescent="0.2">
      <c r="A71" s="1"/>
      <c r="B71" s="5"/>
      <c r="C71" s="3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2.75" x14ac:dyDescent="0.2">
      <c r="A72" s="1"/>
      <c r="B72" s="5"/>
      <c r="C72" s="3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2.75" x14ac:dyDescent="0.2">
      <c r="A73" s="1"/>
      <c r="B73" s="5"/>
      <c r="C73" s="3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2.75" x14ac:dyDescent="0.2">
      <c r="A74" s="1"/>
      <c r="B74" s="5"/>
      <c r="C74" s="3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2.75" x14ac:dyDescent="0.2">
      <c r="A75" s="1"/>
      <c r="B75" s="5"/>
      <c r="C75" s="3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2.75" x14ac:dyDescent="0.2">
      <c r="A76" s="1"/>
      <c r="B76" s="5"/>
      <c r="C76" s="3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2.75" x14ac:dyDescent="0.2">
      <c r="A77" s="1"/>
      <c r="B77" s="5"/>
      <c r="C77" s="3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2.75" x14ac:dyDescent="0.2">
      <c r="A78" s="1"/>
      <c r="B78" s="5"/>
      <c r="C78" s="3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2.75" x14ac:dyDescent="0.2">
      <c r="A79" s="1"/>
      <c r="B79" s="5"/>
      <c r="C79" s="3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2.75" x14ac:dyDescent="0.2">
      <c r="A80" s="1"/>
      <c r="B80" s="5"/>
      <c r="C80" s="3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2.75" x14ac:dyDescent="0.2">
      <c r="A81" s="1"/>
      <c r="B81" s="5"/>
      <c r="C81" s="3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2.75" x14ac:dyDescent="0.2">
      <c r="A82" s="1"/>
      <c r="B82" s="5"/>
      <c r="C82" s="3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2.75" x14ac:dyDescent="0.2">
      <c r="A83" s="1"/>
      <c r="B83" s="5"/>
      <c r="C83" s="3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2.75" x14ac:dyDescent="0.2">
      <c r="A84" s="1"/>
      <c r="B84" s="5"/>
      <c r="C84" s="3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2.75" x14ac:dyDescent="0.2">
      <c r="A85" s="1"/>
      <c r="B85" s="5"/>
      <c r="C85" s="3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2.75" x14ac:dyDescent="0.2">
      <c r="A86" s="1"/>
      <c r="B86" s="5"/>
      <c r="C86" s="3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2.75" x14ac:dyDescent="0.2">
      <c r="A87" s="1"/>
      <c r="B87" s="5"/>
      <c r="C87" s="3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2.75" x14ac:dyDescent="0.2">
      <c r="A88" s="1"/>
      <c r="B88" s="5"/>
      <c r="C88" s="3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2.75" x14ac:dyDescent="0.2">
      <c r="A89" s="1"/>
      <c r="B89" s="5"/>
      <c r="C89" s="3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2.75" x14ac:dyDescent="0.2">
      <c r="A90" s="1"/>
      <c r="B90" s="5"/>
      <c r="C90" s="3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2.75" x14ac:dyDescent="0.2">
      <c r="A91" s="1"/>
      <c r="B91" s="5"/>
      <c r="C91" s="3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2.75" x14ac:dyDescent="0.2">
      <c r="A92" s="1"/>
      <c r="B92" s="5"/>
      <c r="C92" s="3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2.75" x14ac:dyDescent="0.2">
      <c r="A93" s="1"/>
      <c r="B93" s="5"/>
      <c r="C93" s="3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2.75" x14ac:dyDescent="0.2">
      <c r="A94" s="1"/>
      <c r="B94" s="5"/>
      <c r="C94" s="3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2.75" x14ac:dyDescent="0.2">
      <c r="A95" s="1"/>
      <c r="B95" s="5"/>
      <c r="C95" s="3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2.75" x14ac:dyDescent="0.2">
      <c r="A96" s="1"/>
      <c r="B96" s="5"/>
      <c r="C96" s="3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2.75" x14ac:dyDescent="0.2">
      <c r="A97" s="1"/>
      <c r="B97" s="5"/>
      <c r="C97" s="3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2.75" x14ac:dyDescent="0.2">
      <c r="A98" s="1"/>
      <c r="B98" s="5"/>
      <c r="C98" s="3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2.75" x14ac:dyDescent="0.2">
      <c r="A99" s="1"/>
      <c r="B99" s="5"/>
      <c r="C99" s="3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2.75" x14ac:dyDescent="0.2">
      <c r="A100" s="1"/>
      <c r="B100" s="5"/>
      <c r="C100" s="3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2.75" x14ac:dyDescent="0.2">
      <c r="A101" s="1"/>
      <c r="B101" s="5"/>
      <c r="C101" s="3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2.75" x14ac:dyDescent="0.2">
      <c r="A102" s="1"/>
      <c r="B102" s="5"/>
      <c r="C102" s="3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2.75" x14ac:dyDescent="0.2">
      <c r="A103" s="1"/>
      <c r="B103" s="5"/>
      <c r="C103" s="3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2.75" x14ac:dyDescent="0.2">
      <c r="A104" s="1"/>
      <c r="B104" s="5"/>
      <c r="C104" s="3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2.75" x14ac:dyDescent="0.2">
      <c r="A105" s="1"/>
      <c r="B105" s="5"/>
      <c r="C105" s="3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2.75" x14ac:dyDescent="0.2">
      <c r="A106" s="1"/>
      <c r="B106" s="5"/>
      <c r="C106" s="3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2.75" x14ac:dyDescent="0.2">
      <c r="A107" s="1"/>
      <c r="B107" s="5"/>
      <c r="C107" s="3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2.75" x14ac:dyDescent="0.2">
      <c r="A108" s="1"/>
      <c r="B108" s="5"/>
      <c r="C108" s="3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2.75" x14ac:dyDescent="0.2">
      <c r="A109" s="1"/>
      <c r="B109" s="5"/>
      <c r="C109" s="3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2.75" x14ac:dyDescent="0.2">
      <c r="A110" s="1"/>
      <c r="B110" s="5"/>
      <c r="C110" s="3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2.75" x14ac:dyDescent="0.2">
      <c r="A111" s="1"/>
      <c r="B111" s="5"/>
      <c r="C111" s="3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2.75" x14ac:dyDescent="0.2">
      <c r="A112" s="1"/>
      <c r="B112" s="5"/>
      <c r="C112" s="3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2.75" x14ac:dyDescent="0.2">
      <c r="A113" s="1"/>
      <c r="B113" s="5"/>
      <c r="C113" s="3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2.75" x14ac:dyDescent="0.2">
      <c r="A114" s="1"/>
      <c r="B114" s="5"/>
      <c r="C114" s="3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2.75" x14ac:dyDescent="0.2">
      <c r="A115" s="1"/>
      <c r="B115" s="5"/>
      <c r="C115" s="3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2.75" x14ac:dyDescent="0.2">
      <c r="A116" s="1"/>
      <c r="B116" s="5"/>
      <c r="C116" s="3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2.75" x14ac:dyDescent="0.2">
      <c r="A117" s="1"/>
      <c r="B117" s="5"/>
      <c r="C117" s="3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2.75" x14ac:dyDescent="0.2">
      <c r="A118" s="1"/>
      <c r="B118" s="5"/>
      <c r="C118" s="3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2.75" x14ac:dyDescent="0.2">
      <c r="A119" s="1"/>
      <c r="B119" s="5"/>
      <c r="C119" s="3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2.75" x14ac:dyDescent="0.2">
      <c r="A120" s="1"/>
      <c r="B120" s="5"/>
      <c r="C120" s="3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2.75" x14ac:dyDescent="0.2">
      <c r="A121" s="1"/>
      <c r="B121" s="5"/>
      <c r="C121" s="3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2.75" x14ac:dyDescent="0.2">
      <c r="A122" s="1"/>
      <c r="B122" s="5"/>
      <c r="C122" s="3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2.75" x14ac:dyDescent="0.2">
      <c r="A123" s="1"/>
      <c r="B123" s="5"/>
      <c r="C123" s="3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2.75" x14ac:dyDescent="0.2">
      <c r="A124" s="1"/>
      <c r="B124" s="5"/>
      <c r="C124" s="3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2.75" x14ac:dyDescent="0.2">
      <c r="A125" s="1"/>
      <c r="B125" s="5"/>
      <c r="C125" s="3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2.75" x14ac:dyDescent="0.2">
      <c r="A126" s="1"/>
      <c r="B126" s="5"/>
      <c r="C126" s="3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2.75" x14ac:dyDescent="0.2">
      <c r="A127" s="1"/>
      <c r="B127" s="5"/>
      <c r="C127" s="3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2.75" x14ac:dyDescent="0.2">
      <c r="A128" s="1"/>
      <c r="B128" s="5"/>
      <c r="C128" s="3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2.75" x14ac:dyDescent="0.2">
      <c r="A129" s="1"/>
      <c r="B129" s="5"/>
      <c r="C129" s="3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2.75" x14ac:dyDescent="0.2">
      <c r="A130" s="1"/>
      <c r="B130" s="5"/>
      <c r="C130" s="3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2.75" x14ac:dyDescent="0.2">
      <c r="A131" s="1"/>
      <c r="B131" s="5"/>
      <c r="C131" s="3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2.75" x14ac:dyDescent="0.2">
      <c r="A132" s="1"/>
      <c r="B132" s="5"/>
      <c r="C132" s="3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2.75" x14ac:dyDescent="0.2">
      <c r="A133" s="1"/>
      <c r="B133" s="5"/>
      <c r="C133" s="3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2.75" x14ac:dyDescent="0.2">
      <c r="A134" s="1"/>
      <c r="B134" s="5"/>
      <c r="C134" s="3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2.75" x14ac:dyDescent="0.2">
      <c r="A135" s="1"/>
      <c r="B135" s="5"/>
      <c r="C135" s="3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2.75" x14ac:dyDescent="0.2">
      <c r="A136" s="1"/>
      <c r="B136" s="5"/>
      <c r="C136" s="3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2.75" x14ac:dyDescent="0.2">
      <c r="A137" s="1"/>
      <c r="B137" s="5"/>
      <c r="C137" s="3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2.75" x14ac:dyDescent="0.2">
      <c r="A138" s="1"/>
      <c r="B138" s="5"/>
      <c r="C138" s="3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2.75" x14ac:dyDescent="0.2">
      <c r="A139" s="1"/>
      <c r="B139" s="5"/>
      <c r="C139" s="3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2.75" x14ac:dyDescent="0.2">
      <c r="A140" s="1"/>
      <c r="B140" s="5"/>
      <c r="C140" s="3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2.75" x14ac:dyDescent="0.2">
      <c r="A141" s="1"/>
      <c r="B141" s="5"/>
      <c r="C141" s="3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2.75" x14ac:dyDescent="0.2">
      <c r="A142" s="1"/>
      <c r="B142" s="5"/>
      <c r="C142" s="3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2.75" x14ac:dyDescent="0.2">
      <c r="A143" s="1"/>
      <c r="B143" s="5"/>
      <c r="C143" s="3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2.75" x14ac:dyDescent="0.2">
      <c r="A144" s="1"/>
      <c r="B144" s="5"/>
      <c r="C144" s="3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2.75" x14ac:dyDescent="0.2">
      <c r="A145" s="1"/>
      <c r="B145" s="5"/>
      <c r="C145" s="3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2.75" x14ac:dyDescent="0.2">
      <c r="A146" s="1"/>
      <c r="B146" s="5"/>
      <c r="C146" s="3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2.75" x14ac:dyDescent="0.2">
      <c r="A147" s="1"/>
      <c r="B147" s="5"/>
      <c r="C147" s="3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2.75" x14ac:dyDescent="0.2">
      <c r="A148" s="1"/>
      <c r="B148" s="5"/>
      <c r="C148" s="3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2.75" x14ac:dyDescent="0.2">
      <c r="A149" s="1"/>
      <c r="B149" s="5"/>
      <c r="C149" s="3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2.75" x14ac:dyDescent="0.2">
      <c r="A150" s="1"/>
      <c r="B150" s="5"/>
      <c r="C150" s="3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2.75" x14ac:dyDescent="0.2">
      <c r="A151" s="1"/>
      <c r="B151" s="5"/>
      <c r="C151" s="3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2.75" x14ac:dyDescent="0.2">
      <c r="A152" s="1"/>
      <c r="B152" s="5"/>
      <c r="C152" s="3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2.75" x14ac:dyDescent="0.2">
      <c r="A153" s="1"/>
      <c r="B153" s="5"/>
      <c r="C153" s="3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2.75" x14ac:dyDescent="0.2">
      <c r="A154" s="1"/>
      <c r="B154" s="5"/>
      <c r="C154" s="3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2.75" x14ac:dyDescent="0.2">
      <c r="A155" s="1"/>
      <c r="B155" s="5"/>
      <c r="C155" s="3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2.75" x14ac:dyDescent="0.2">
      <c r="A156" s="1"/>
      <c r="B156" s="5"/>
      <c r="C156" s="3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2.75" x14ac:dyDescent="0.2">
      <c r="A157" s="1"/>
      <c r="B157" s="5"/>
      <c r="C157" s="3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2.75" x14ac:dyDescent="0.2">
      <c r="A158" s="1"/>
      <c r="B158" s="5"/>
      <c r="C158" s="3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2.75" x14ac:dyDescent="0.2">
      <c r="A159" s="1"/>
      <c r="B159" s="5"/>
      <c r="C159" s="3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2.75" x14ac:dyDescent="0.2">
      <c r="A160" s="1"/>
      <c r="B160" s="5"/>
      <c r="C160" s="3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2.75" x14ac:dyDescent="0.2">
      <c r="A161" s="1"/>
      <c r="B161" s="5"/>
      <c r="C161" s="3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2.75" x14ac:dyDescent="0.2">
      <c r="A162" s="1"/>
      <c r="B162" s="5"/>
      <c r="C162" s="3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2.75" x14ac:dyDescent="0.2">
      <c r="A163" s="1"/>
      <c r="B163" s="5"/>
      <c r="C163" s="3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2.75" x14ac:dyDescent="0.2">
      <c r="A164" s="1"/>
      <c r="B164" s="5"/>
      <c r="C164" s="3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2.75" x14ac:dyDescent="0.2">
      <c r="A165" s="1"/>
      <c r="B165" s="5"/>
      <c r="C165" s="3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2.75" x14ac:dyDescent="0.2">
      <c r="A166" s="1"/>
      <c r="B166" s="5"/>
      <c r="C166" s="3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2.75" x14ac:dyDescent="0.2">
      <c r="A167" s="1"/>
      <c r="B167" s="5"/>
      <c r="C167" s="3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2.75" x14ac:dyDescent="0.2">
      <c r="A168" s="1"/>
      <c r="B168" s="5"/>
      <c r="C168" s="3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2.75" x14ac:dyDescent="0.2">
      <c r="A169" s="1"/>
      <c r="B169" s="5"/>
      <c r="C169" s="3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2.75" x14ac:dyDescent="0.2">
      <c r="A170" s="1"/>
      <c r="B170" s="5"/>
      <c r="C170" s="3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2.75" x14ac:dyDescent="0.2">
      <c r="A171" s="1"/>
      <c r="B171" s="5"/>
      <c r="C171" s="3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2.75" x14ac:dyDescent="0.2">
      <c r="A172" s="1"/>
      <c r="B172" s="5"/>
      <c r="C172" s="3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2.75" x14ac:dyDescent="0.2">
      <c r="A173" s="1"/>
      <c r="B173" s="5"/>
      <c r="C173" s="3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2.75" x14ac:dyDescent="0.2">
      <c r="A174" s="1"/>
      <c r="B174" s="5"/>
      <c r="C174" s="3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2.75" x14ac:dyDescent="0.2">
      <c r="A175" s="1"/>
      <c r="B175" s="5"/>
      <c r="C175" s="3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2.75" x14ac:dyDescent="0.2">
      <c r="A176" s="1"/>
      <c r="B176" s="5"/>
      <c r="C176" s="3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2.75" x14ac:dyDescent="0.2">
      <c r="A177" s="1"/>
      <c r="B177" s="5"/>
      <c r="C177" s="3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2.75" x14ac:dyDescent="0.2">
      <c r="A178" s="1"/>
      <c r="B178" s="5"/>
      <c r="C178" s="3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2.75" x14ac:dyDescent="0.2">
      <c r="A179" s="1"/>
      <c r="B179" s="5"/>
      <c r="C179" s="3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2.75" x14ac:dyDescent="0.2">
      <c r="A180" s="1"/>
      <c r="B180" s="5"/>
      <c r="C180" s="3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2.75" x14ac:dyDescent="0.2">
      <c r="A181" s="1"/>
      <c r="B181" s="5"/>
      <c r="C181" s="3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2.75" x14ac:dyDescent="0.2">
      <c r="A182" s="1"/>
      <c r="B182" s="5"/>
      <c r="C182" s="3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2.75" x14ac:dyDescent="0.2">
      <c r="A183" s="1"/>
      <c r="B183" s="5"/>
      <c r="C183" s="3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2.75" x14ac:dyDescent="0.2">
      <c r="A184" s="1"/>
      <c r="B184" s="5"/>
      <c r="C184" s="3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2.75" x14ac:dyDescent="0.2">
      <c r="A185" s="1"/>
      <c r="B185" s="5"/>
      <c r="C185" s="3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2.75" x14ac:dyDescent="0.2">
      <c r="A186" s="1"/>
      <c r="B186" s="5"/>
      <c r="C186" s="3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2.75" x14ac:dyDescent="0.2">
      <c r="A187" s="1"/>
      <c r="B187" s="5"/>
      <c r="C187" s="3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2.75" x14ac:dyDescent="0.2">
      <c r="A188" s="1"/>
      <c r="B188" s="5"/>
      <c r="C188" s="3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2.75" x14ac:dyDescent="0.2">
      <c r="A189" s="1"/>
      <c r="B189" s="5"/>
      <c r="C189" s="3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2.75" x14ac:dyDescent="0.2">
      <c r="A190" s="1"/>
      <c r="B190" s="5"/>
      <c r="C190" s="3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2.75" x14ac:dyDescent="0.2">
      <c r="A191" s="1"/>
      <c r="B191" s="5"/>
      <c r="C191" s="3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2.75" x14ac:dyDescent="0.2">
      <c r="A192" s="1"/>
      <c r="B192" s="5"/>
      <c r="C192" s="3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2.75" x14ac:dyDescent="0.2">
      <c r="A193" s="1"/>
      <c r="B193" s="5"/>
      <c r="C193" s="3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2.75" x14ac:dyDescent="0.2">
      <c r="A194" s="1"/>
      <c r="B194" s="5"/>
      <c r="C194" s="3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2.75" x14ac:dyDescent="0.2">
      <c r="A195" s="1"/>
      <c r="B195" s="5"/>
      <c r="C195" s="3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2.75" x14ac:dyDescent="0.2">
      <c r="A196" s="1"/>
      <c r="B196" s="5"/>
      <c r="C196" s="3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2.75" x14ac:dyDescent="0.2">
      <c r="A197" s="1"/>
      <c r="B197" s="5"/>
      <c r="C197" s="3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2.75" x14ac:dyDescent="0.2">
      <c r="A198" s="1"/>
      <c r="B198" s="5"/>
      <c r="C198" s="3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2.75" x14ac:dyDescent="0.2">
      <c r="A199" s="1"/>
      <c r="B199" s="5"/>
      <c r="C199" s="3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2.75" x14ac:dyDescent="0.2">
      <c r="A200" s="1"/>
      <c r="B200" s="5"/>
      <c r="C200" s="3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2.75" x14ac:dyDescent="0.2">
      <c r="A201" s="1"/>
      <c r="B201" s="5"/>
      <c r="C201" s="3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2.75" x14ac:dyDescent="0.2">
      <c r="A202" s="1"/>
      <c r="B202" s="5"/>
      <c r="C202" s="3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2.75" x14ac:dyDescent="0.2">
      <c r="A203" s="1"/>
      <c r="B203" s="5"/>
      <c r="C203" s="3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2.75" x14ac:dyDescent="0.2">
      <c r="A204" s="1"/>
      <c r="B204" s="5"/>
      <c r="C204" s="3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2.75" x14ac:dyDescent="0.2">
      <c r="A205" s="1"/>
      <c r="B205" s="5"/>
      <c r="C205" s="3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2.75" x14ac:dyDescent="0.2">
      <c r="A206" s="1"/>
      <c r="B206" s="5"/>
      <c r="C206" s="3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2.75" x14ac:dyDescent="0.2">
      <c r="A207" s="1"/>
      <c r="B207" s="5"/>
      <c r="C207" s="3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2.75" x14ac:dyDescent="0.2">
      <c r="A208" s="1"/>
      <c r="B208" s="5"/>
      <c r="C208" s="3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2.75" x14ac:dyDescent="0.2">
      <c r="A209" s="1"/>
      <c r="B209" s="5"/>
      <c r="C209" s="3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2.75" x14ac:dyDescent="0.2">
      <c r="A210" s="1"/>
      <c r="B210" s="5"/>
      <c r="C210" s="3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2.75" x14ac:dyDescent="0.2">
      <c r="A211" s="1"/>
      <c r="B211" s="5"/>
      <c r="C211" s="3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2.75" x14ac:dyDescent="0.2">
      <c r="A212" s="1"/>
      <c r="B212" s="5"/>
      <c r="C212" s="3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2.75" x14ac:dyDescent="0.2">
      <c r="A213" s="1"/>
      <c r="B213" s="5"/>
      <c r="C213" s="3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2.75" x14ac:dyDescent="0.2">
      <c r="A214" s="1"/>
      <c r="B214" s="5"/>
      <c r="C214" s="3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2.75" x14ac:dyDescent="0.2">
      <c r="A215" s="1"/>
      <c r="B215" s="5"/>
      <c r="C215" s="3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2.75" x14ac:dyDescent="0.2">
      <c r="A216" s="1"/>
      <c r="B216" s="5"/>
      <c r="C216" s="3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2.75" x14ac:dyDescent="0.2">
      <c r="A217" s="1"/>
      <c r="B217" s="5"/>
      <c r="C217" s="3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2.75" x14ac:dyDescent="0.2">
      <c r="A218" s="1"/>
      <c r="B218" s="5"/>
      <c r="C218" s="3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2.75" x14ac:dyDescent="0.2">
      <c r="A219" s="1"/>
      <c r="B219" s="5"/>
      <c r="C219" s="3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2.75" x14ac:dyDescent="0.2">
      <c r="A220" s="1"/>
      <c r="B220" s="5"/>
      <c r="C220" s="3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2.75" x14ac:dyDescent="0.2">
      <c r="A221" s="1"/>
      <c r="B221" s="5"/>
      <c r="C221" s="3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2.75" x14ac:dyDescent="0.2">
      <c r="A222" s="1"/>
      <c r="B222" s="5"/>
      <c r="C222" s="3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2.75" x14ac:dyDescent="0.2">
      <c r="A223" s="1"/>
      <c r="B223" s="5"/>
      <c r="C223" s="3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2.75" x14ac:dyDescent="0.2">
      <c r="A224" s="1"/>
      <c r="B224" s="5"/>
      <c r="C224" s="3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2.75" x14ac:dyDescent="0.2">
      <c r="A225" s="1"/>
      <c r="B225" s="5"/>
      <c r="C225" s="3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2.75" x14ac:dyDescent="0.2">
      <c r="A226" s="1"/>
      <c r="B226" s="5"/>
      <c r="C226" s="3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2.75" x14ac:dyDescent="0.2">
      <c r="A227" s="1"/>
      <c r="B227" s="5"/>
      <c r="C227" s="3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2.75" x14ac:dyDescent="0.2">
      <c r="A228" s="1"/>
      <c r="B228" s="5"/>
      <c r="C228" s="3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2.75" x14ac:dyDescent="0.2">
      <c r="A229" s="1"/>
      <c r="B229" s="5"/>
      <c r="C229" s="3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2.75" x14ac:dyDescent="0.2">
      <c r="A230" s="1"/>
      <c r="B230" s="5"/>
      <c r="C230" s="3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2.75" x14ac:dyDescent="0.2">
      <c r="A231" s="1"/>
      <c r="B231" s="5"/>
      <c r="C231" s="3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2.75" x14ac:dyDescent="0.2">
      <c r="A232" s="1"/>
      <c r="B232" s="5"/>
      <c r="C232" s="3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2.75" x14ac:dyDescent="0.2">
      <c r="A233" s="1"/>
      <c r="B233" s="5"/>
      <c r="C233" s="3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2.75" x14ac:dyDescent="0.2">
      <c r="A234" s="1"/>
      <c r="B234" s="5"/>
      <c r="C234" s="3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2.75" x14ac:dyDescent="0.2">
      <c r="A235" s="1"/>
      <c r="B235" s="5"/>
      <c r="C235" s="3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2.75" x14ac:dyDescent="0.2">
      <c r="A236" s="1"/>
      <c r="B236" s="5"/>
      <c r="C236" s="3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2.75" x14ac:dyDescent="0.2">
      <c r="A237" s="1"/>
      <c r="B237" s="5"/>
      <c r="C237" s="3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2.75" x14ac:dyDescent="0.2">
      <c r="A238" s="1"/>
      <c r="B238" s="5"/>
      <c r="C238" s="3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2.75" x14ac:dyDescent="0.2">
      <c r="A239" s="1"/>
      <c r="B239" s="5"/>
      <c r="C239" s="3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2.75" x14ac:dyDescent="0.2">
      <c r="A240" s="1"/>
      <c r="B240" s="5"/>
      <c r="C240" s="3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2.75" x14ac:dyDescent="0.2">
      <c r="A241" s="1"/>
      <c r="B241" s="5"/>
      <c r="C241" s="3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2.75" x14ac:dyDescent="0.2">
      <c r="A242" s="1"/>
      <c r="B242" s="5"/>
      <c r="C242" s="3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2.75" x14ac:dyDescent="0.2">
      <c r="A243" s="1"/>
      <c r="B243" s="5"/>
      <c r="C243" s="3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2.75" x14ac:dyDescent="0.2">
      <c r="A244" s="1"/>
      <c r="B244" s="5"/>
      <c r="C244" s="3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2.75" x14ac:dyDescent="0.2">
      <c r="A245" s="1"/>
      <c r="B245" s="5"/>
      <c r="C245" s="3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2.75" x14ac:dyDescent="0.2">
      <c r="A246" s="1"/>
      <c r="B246" s="5"/>
      <c r="C246" s="3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2.75" x14ac:dyDescent="0.2">
      <c r="A247" s="1"/>
      <c r="B247" s="5"/>
      <c r="C247" s="3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2.75" x14ac:dyDescent="0.2">
      <c r="A248" s="1"/>
      <c r="B248" s="5"/>
      <c r="C248" s="3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2.75" x14ac:dyDescent="0.2">
      <c r="A249" s="1"/>
      <c r="B249" s="5"/>
      <c r="C249" s="3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2.75" x14ac:dyDescent="0.2">
      <c r="A250" s="1"/>
      <c r="B250" s="5"/>
      <c r="C250" s="3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2.75" x14ac:dyDescent="0.2">
      <c r="A251" s="1"/>
      <c r="B251" s="5"/>
      <c r="C251" s="3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2.75" x14ac:dyDescent="0.2">
      <c r="A252" s="1"/>
      <c r="B252" s="5"/>
      <c r="C252" s="3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2.75" x14ac:dyDescent="0.2">
      <c r="A253" s="1"/>
      <c r="B253" s="5"/>
      <c r="C253" s="3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2.75" x14ac:dyDescent="0.2">
      <c r="A254" s="1"/>
      <c r="B254" s="5"/>
      <c r="C254" s="3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2.75" x14ac:dyDescent="0.2">
      <c r="A255" s="1"/>
      <c r="B255" s="5"/>
      <c r="C255" s="3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2.75" x14ac:dyDescent="0.2">
      <c r="A256" s="1"/>
      <c r="B256" s="5"/>
      <c r="C256" s="3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2.75" x14ac:dyDescent="0.2">
      <c r="A257" s="1"/>
      <c r="B257" s="5"/>
      <c r="C257" s="3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2.75" x14ac:dyDescent="0.2">
      <c r="A258" s="1"/>
      <c r="B258" s="5"/>
      <c r="C258" s="3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2.75" x14ac:dyDescent="0.2">
      <c r="A259" s="1"/>
      <c r="B259" s="5"/>
      <c r="C259" s="3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2.75" x14ac:dyDescent="0.2">
      <c r="A260" s="1"/>
      <c r="B260" s="5"/>
      <c r="C260" s="3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2.75" x14ac:dyDescent="0.2">
      <c r="A261" s="1"/>
      <c r="B261" s="5"/>
      <c r="C261" s="3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2.75" x14ac:dyDescent="0.2">
      <c r="A262" s="1"/>
      <c r="B262" s="5"/>
      <c r="C262" s="3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2.75" x14ac:dyDescent="0.2">
      <c r="A263" s="1"/>
      <c r="B263" s="5"/>
      <c r="C263" s="3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2.75" x14ac:dyDescent="0.2">
      <c r="A264" s="1"/>
      <c r="B264" s="5"/>
      <c r="C264" s="3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2.75" x14ac:dyDescent="0.2">
      <c r="A265" s="1"/>
      <c r="B265" s="5"/>
      <c r="C265" s="3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2.75" x14ac:dyDescent="0.2">
      <c r="A266" s="1"/>
      <c r="B266" s="5"/>
      <c r="C266" s="3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2.75" x14ac:dyDescent="0.2">
      <c r="A267" s="1"/>
      <c r="B267" s="5"/>
      <c r="C267" s="3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2.75" x14ac:dyDescent="0.2">
      <c r="A268" s="1"/>
      <c r="B268" s="5"/>
      <c r="C268" s="3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2.75" x14ac:dyDescent="0.2">
      <c r="A269" s="1"/>
      <c r="B269" s="5"/>
      <c r="C269" s="3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2.75" x14ac:dyDescent="0.2">
      <c r="A270" s="1"/>
      <c r="B270" s="5"/>
      <c r="C270" s="3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2.75" x14ac:dyDescent="0.2">
      <c r="A271" s="1"/>
      <c r="B271" s="5"/>
      <c r="C271" s="3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2.75" x14ac:dyDescent="0.2">
      <c r="A272" s="1"/>
      <c r="B272" s="5"/>
      <c r="C272" s="3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2.75" x14ac:dyDescent="0.2">
      <c r="A273" s="1"/>
      <c r="B273" s="5"/>
      <c r="C273" s="3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2.75" x14ac:dyDescent="0.2">
      <c r="A274" s="1"/>
      <c r="B274" s="5"/>
      <c r="C274" s="3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2.75" x14ac:dyDescent="0.2">
      <c r="A275" s="1"/>
      <c r="B275" s="5"/>
      <c r="C275" s="3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2.75" x14ac:dyDescent="0.2">
      <c r="A276" s="1"/>
      <c r="B276" s="5"/>
      <c r="C276" s="3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2.75" x14ac:dyDescent="0.2">
      <c r="A277" s="1"/>
      <c r="B277" s="5"/>
      <c r="C277" s="3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2.75" x14ac:dyDescent="0.2">
      <c r="A278" s="1"/>
      <c r="B278" s="5"/>
      <c r="C278" s="3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2.75" x14ac:dyDescent="0.2">
      <c r="A279" s="1"/>
      <c r="B279" s="5"/>
      <c r="C279" s="3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2.75" x14ac:dyDescent="0.2">
      <c r="A280" s="1"/>
      <c r="B280" s="5"/>
      <c r="C280" s="3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2.75" x14ac:dyDescent="0.2">
      <c r="A281" s="1"/>
      <c r="B281" s="5"/>
      <c r="C281" s="3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2.75" x14ac:dyDescent="0.2">
      <c r="A282" s="1"/>
      <c r="B282" s="5"/>
      <c r="C282" s="3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2.75" x14ac:dyDescent="0.2">
      <c r="A283" s="1"/>
      <c r="B283" s="5"/>
      <c r="C283" s="3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2.75" x14ac:dyDescent="0.2">
      <c r="A284" s="1"/>
      <c r="B284" s="5"/>
      <c r="C284" s="3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2.75" x14ac:dyDescent="0.2">
      <c r="A285" s="1"/>
      <c r="B285" s="5"/>
      <c r="C285" s="3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2.75" x14ac:dyDescent="0.2">
      <c r="A286" s="1"/>
      <c r="B286" s="5"/>
      <c r="C286" s="3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2.75" x14ac:dyDescent="0.2">
      <c r="A287" s="1"/>
      <c r="B287" s="5"/>
      <c r="C287" s="3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2.75" x14ac:dyDescent="0.2">
      <c r="A288" s="1"/>
      <c r="B288" s="5"/>
      <c r="C288" s="3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2.75" x14ac:dyDescent="0.2">
      <c r="A289" s="1"/>
      <c r="B289" s="5"/>
      <c r="C289" s="3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2.75" x14ac:dyDescent="0.2">
      <c r="A290" s="1"/>
      <c r="B290" s="5"/>
      <c r="C290" s="3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2.75" x14ac:dyDescent="0.2">
      <c r="A291" s="1"/>
      <c r="B291" s="5"/>
      <c r="C291" s="3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2.75" x14ac:dyDescent="0.2">
      <c r="A292" s="1"/>
      <c r="B292" s="5"/>
      <c r="C292" s="3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2.75" x14ac:dyDescent="0.2">
      <c r="A293" s="1"/>
      <c r="B293" s="5"/>
      <c r="C293" s="3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2.75" x14ac:dyDescent="0.2">
      <c r="A294" s="1"/>
      <c r="B294" s="5"/>
      <c r="C294" s="3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2.75" x14ac:dyDescent="0.2">
      <c r="A295" s="1"/>
      <c r="B295" s="5"/>
      <c r="C295" s="3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2.75" x14ac:dyDescent="0.2">
      <c r="A296" s="1"/>
      <c r="B296" s="5"/>
      <c r="C296" s="3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2.75" x14ac:dyDescent="0.2">
      <c r="A297" s="1"/>
      <c r="B297" s="5"/>
      <c r="C297" s="3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2.75" x14ac:dyDescent="0.2">
      <c r="A298" s="1"/>
      <c r="B298" s="5"/>
      <c r="C298" s="3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2.75" x14ac:dyDescent="0.2">
      <c r="A299" s="1"/>
      <c r="B299" s="5"/>
      <c r="C299" s="3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2.75" x14ac:dyDescent="0.2">
      <c r="A300" s="1"/>
      <c r="B300" s="5"/>
      <c r="C300" s="3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2.75" x14ac:dyDescent="0.2">
      <c r="A301" s="1"/>
      <c r="B301" s="5"/>
      <c r="C301" s="3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2.75" x14ac:dyDescent="0.2">
      <c r="A302" s="1"/>
      <c r="B302" s="5"/>
      <c r="C302" s="3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2.75" x14ac:dyDescent="0.2">
      <c r="A303" s="1"/>
      <c r="B303" s="5"/>
      <c r="C303" s="3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2.75" x14ac:dyDescent="0.2">
      <c r="A304" s="1"/>
      <c r="B304" s="5"/>
      <c r="C304" s="3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2.75" x14ac:dyDescent="0.2">
      <c r="A305" s="1"/>
      <c r="B305" s="5"/>
      <c r="C305" s="3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2.75" x14ac:dyDescent="0.2">
      <c r="A306" s="1"/>
      <c r="B306" s="5"/>
      <c r="C306" s="3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2.75" x14ac:dyDescent="0.2">
      <c r="A307" s="1"/>
      <c r="B307" s="5"/>
      <c r="C307" s="3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2.75" x14ac:dyDescent="0.2">
      <c r="A308" s="1"/>
      <c r="B308" s="5"/>
      <c r="C308" s="3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2.75" x14ac:dyDescent="0.2">
      <c r="A309" s="1"/>
      <c r="B309" s="5"/>
      <c r="C309" s="3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2.75" x14ac:dyDescent="0.2">
      <c r="A310" s="1"/>
      <c r="B310" s="5"/>
      <c r="C310" s="3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2.75" x14ac:dyDescent="0.2">
      <c r="A311" s="1"/>
      <c r="B311" s="5"/>
      <c r="C311" s="3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2.75" x14ac:dyDescent="0.2">
      <c r="A312" s="1"/>
      <c r="B312" s="5"/>
      <c r="C312" s="3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2.75" x14ac:dyDescent="0.2">
      <c r="A313" s="1"/>
      <c r="B313" s="5"/>
      <c r="C313" s="3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2.75" x14ac:dyDescent="0.2">
      <c r="A314" s="1"/>
      <c r="B314" s="5"/>
      <c r="C314" s="3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2.75" x14ac:dyDescent="0.2">
      <c r="A315" s="1"/>
      <c r="B315" s="5"/>
      <c r="C315" s="3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2.75" x14ac:dyDescent="0.2">
      <c r="A316" s="1"/>
      <c r="B316" s="5"/>
      <c r="C316" s="3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2.75" x14ac:dyDescent="0.2">
      <c r="A317" s="1"/>
      <c r="B317" s="5"/>
      <c r="C317" s="3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2.75" x14ac:dyDescent="0.2">
      <c r="A318" s="1"/>
      <c r="B318" s="5"/>
      <c r="C318" s="3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2.75" x14ac:dyDescent="0.2">
      <c r="A319" s="1"/>
      <c r="B319" s="5"/>
      <c r="C319" s="3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2.75" x14ac:dyDescent="0.2">
      <c r="A320" s="1"/>
      <c r="B320" s="5"/>
      <c r="C320" s="3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2.75" x14ac:dyDescent="0.2">
      <c r="A321" s="1"/>
      <c r="B321" s="5"/>
      <c r="C321" s="3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2.75" x14ac:dyDescent="0.2">
      <c r="A322" s="1"/>
      <c r="B322" s="5"/>
      <c r="C322" s="3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2.75" x14ac:dyDescent="0.2">
      <c r="A323" s="1"/>
      <c r="B323" s="5"/>
      <c r="C323" s="3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2.75" x14ac:dyDescent="0.2">
      <c r="A324" s="1"/>
      <c r="B324" s="5"/>
      <c r="C324" s="3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2.75" x14ac:dyDescent="0.2">
      <c r="A325" s="1"/>
      <c r="B325" s="5"/>
      <c r="C325" s="3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2.75" x14ac:dyDescent="0.2">
      <c r="A326" s="1"/>
      <c r="B326" s="5"/>
      <c r="C326" s="3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2.75" x14ac:dyDescent="0.2">
      <c r="A327" s="1"/>
      <c r="B327" s="5"/>
      <c r="C327" s="3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2.75" x14ac:dyDescent="0.2">
      <c r="A328" s="1"/>
      <c r="B328" s="5"/>
      <c r="C328" s="3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2.75" x14ac:dyDescent="0.2">
      <c r="A329" s="1"/>
      <c r="B329" s="5"/>
      <c r="C329" s="3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2.75" x14ac:dyDescent="0.2">
      <c r="A330" s="1"/>
      <c r="B330" s="5"/>
      <c r="C330" s="3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2.75" x14ac:dyDescent="0.2">
      <c r="A331" s="1"/>
      <c r="B331" s="5"/>
      <c r="C331" s="3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2.75" x14ac:dyDescent="0.2">
      <c r="A332" s="1"/>
      <c r="B332" s="5"/>
      <c r="C332" s="3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2.75" x14ac:dyDescent="0.2">
      <c r="A333" s="1"/>
      <c r="B333" s="5"/>
      <c r="C333" s="3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2.75" x14ac:dyDescent="0.2">
      <c r="A334" s="1"/>
      <c r="B334" s="5"/>
      <c r="C334" s="3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2.75" x14ac:dyDescent="0.2">
      <c r="A335" s="1"/>
      <c r="B335" s="5"/>
      <c r="C335" s="3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2.75" x14ac:dyDescent="0.2">
      <c r="A336" s="1"/>
      <c r="B336" s="5"/>
      <c r="C336" s="3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2.75" x14ac:dyDescent="0.2">
      <c r="A337" s="1"/>
      <c r="B337" s="5"/>
      <c r="C337" s="3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2.75" x14ac:dyDescent="0.2">
      <c r="A338" s="1"/>
      <c r="B338" s="5"/>
      <c r="C338" s="3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2.75" x14ac:dyDescent="0.2">
      <c r="A339" s="1"/>
      <c r="B339" s="5"/>
      <c r="C339" s="3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2.75" x14ac:dyDescent="0.2">
      <c r="A340" s="1"/>
      <c r="B340" s="5"/>
      <c r="C340" s="3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2.75" x14ac:dyDescent="0.2">
      <c r="A341" s="1"/>
      <c r="B341" s="5"/>
      <c r="C341" s="3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2.75" x14ac:dyDescent="0.2">
      <c r="A342" s="1"/>
      <c r="B342" s="5"/>
      <c r="C342" s="3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2.75" x14ac:dyDescent="0.2">
      <c r="A343" s="1"/>
      <c r="B343" s="5"/>
      <c r="C343" s="3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2.75" x14ac:dyDescent="0.2">
      <c r="A344" s="1"/>
      <c r="B344" s="5"/>
      <c r="C344" s="3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2.75" x14ac:dyDescent="0.2">
      <c r="A345" s="1"/>
      <c r="B345" s="5"/>
      <c r="C345" s="3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2.75" x14ac:dyDescent="0.2">
      <c r="A346" s="1"/>
      <c r="B346" s="5"/>
      <c r="C346" s="3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2.75" x14ac:dyDescent="0.2">
      <c r="A347" s="1"/>
      <c r="B347" s="5"/>
      <c r="C347" s="3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2.75" x14ac:dyDescent="0.2">
      <c r="A348" s="1"/>
      <c r="B348" s="5"/>
      <c r="C348" s="3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2.75" x14ac:dyDescent="0.2">
      <c r="A349" s="1"/>
      <c r="B349" s="5"/>
      <c r="C349" s="3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2.75" x14ac:dyDescent="0.2">
      <c r="A350" s="1"/>
      <c r="B350" s="5"/>
      <c r="C350" s="3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2.75" x14ac:dyDescent="0.2">
      <c r="A351" s="1"/>
      <c r="B351" s="5"/>
      <c r="C351" s="3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2.75" x14ac:dyDescent="0.2">
      <c r="A352" s="1"/>
      <c r="B352" s="5"/>
      <c r="C352" s="3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2.75" x14ac:dyDescent="0.2">
      <c r="A353" s="1"/>
      <c r="B353" s="5"/>
      <c r="C353" s="3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2.75" x14ac:dyDescent="0.2">
      <c r="A354" s="1"/>
      <c r="B354" s="5"/>
      <c r="C354" s="3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2.75" x14ac:dyDescent="0.2">
      <c r="A355" s="1"/>
      <c r="B355" s="5"/>
      <c r="C355" s="3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2.75" x14ac:dyDescent="0.2">
      <c r="A356" s="1"/>
      <c r="B356" s="5"/>
      <c r="C356" s="3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2.75" x14ac:dyDescent="0.2">
      <c r="A357" s="1"/>
      <c r="B357" s="5"/>
      <c r="C357" s="3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2.75" x14ac:dyDescent="0.2">
      <c r="A358" s="1"/>
      <c r="B358" s="5"/>
      <c r="C358" s="3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2.75" x14ac:dyDescent="0.2">
      <c r="A359" s="1"/>
      <c r="B359" s="5"/>
      <c r="C359" s="3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2.75" x14ac:dyDescent="0.2">
      <c r="A360" s="1"/>
      <c r="B360" s="5"/>
      <c r="C360" s="3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2.75" x14ac:dyDescent="0.2">
      <c r="A361" s="1"/>
      <c r="B361" s="5"/>
      <c r="C361" s="3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2.75" x14ac:dyDescent="0.2">
      <c r="A362" s="1"/>
      <c r="B362" s="5"/>
      <c r="C362" s="3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2.75" x14ac:dyDescent="0.2">
      <c r="A363" s="1"/>
      <c r="B363" s="5"/>
      <c r="C363" s="3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2.75" x14ac:dyDescent="0.2">
      <c r="A364" s="1"/>
      <c r="B364" s="5"/>
      <c r="C364" s="3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2.75" x14ac:dyDescent="0.2">
      <c r="A365" s="1"/>
      <c r="B365" s="5"/>
      <c r="C365" s="3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2.75" x14ac:dyDescent="0.2">
      <c r="A366" s="1"/>
      <c r="B366" s="5"/>
      <c r="C366" s="3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2.75" x14ac:dyDescent="0.2">
      <c r="A367" s="1"/>
      <c r="B367" s="5"/>
      <c r="C367" s="3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2.75" x14ac:dyDescent="0.2">
      <c r="A368" s="1"/>
      <c r="B368" s="5"/>
      <c r="C368" s="3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2.75" x14ac:dyDescent="0.2">
      <c r="A369" s="1"/>
      <c r="B369" s="5"/>
      <c r="C369" s="3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2.75" x14ac:dyDescent="0.2">
      <c r="A370" s="1"/>
      <c r="B370" s="5"/>
      <c r="C370" s="3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2.75" x14ac:dyDescent="0.2">
      <c r="A371" s="1"/>
      <c r="B371" s="5"/>
      <c r="C371" s="3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2.75" x14ac:dyDescent="0.2">
      <c r="A372" s="1"/>
      <c r="B372" s="5"/>
      <c r="C372" s="3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2.75" x14ac:dyDescent="0.2">
      <c r="A373" s="1"/>
      <c r="B373" s="5"/>
      <c r="C373" s="3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2.75" x14ac:dyDescent="0.2">
      <c r="A374" s="1"/>
      <c r="B374" s="5"/>
      <c r="C374" s="3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2.75" x14ac:dyDescent="0.2">
      <c r="A375" s="1"/>
      <c r="B375" s="5"/>
      <c r="C375" s="3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2.75" x14ac:dyDescent="0.2">
      <c r="A376" s="1"/>
      <c r="B376" s="5"/>
      <c r="C376" s="3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2.75" x14ac:dyDescent="0.2">
      <c r="A377" s="1"/>
      <c r="B377" s="5"/>
      <c r="C377" s="3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2.75" x14ac:dyDescent="0.2">
      <c r="A378" s="1"/>
      <c r="B378" s="5"/>
      <c r="C378" s="3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2.75" x14ac:dyDescent="0.2">
      <c r="A379" s="1"/>
      <c r="B379" s="5"/>
      <c r="C379" s="3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2.75" x14ac:dyDescent="0.2">
      <c r="A380" s="1"/>
      <c r="B380" s="5"/>
      <c r="C380" s="3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2.75" x14ac:dyDescent="0.2">
      <c r="A381" s="1"/>
      <c r="B381" s="5"/>
      <c r="C381" s="3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2.75" x14ac:dyDescent="0.2">
      <c r="A382" s="1"/>
      <c r="B382" s="5"/>
      <c r="C382" s="3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2.75" x14ac:dyDescent="0.2">
      <c r="A383" s="1"/>
      <c r="B383" s="5"/>
      <c r="C383" s="3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2.75" x14ac:dyDescent="0.2">
      <c r="A384" s="1"/>
      <c r="B384" s="5"/>
      <c r="C384" s="3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2.75" x14ac:dyDescent="0.2">
      <c r="A385" s="1"/>
      <c r="B385" s="5"/>
      <c r="C385" s="3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2.75" x14ac:dyDescent="0.2">
      <c r="A386" s="1"/>
      <c r="B386" s="5"/>
      <c r="C386" s="3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2.75" x14ac:dyDescent="0.2">
      <c r="A387" s="1"/>
      <c r="B387" s="5"/>
      <c r="C387" s="3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2.75" x14ac:dyDescent="0.2">
      <c r="A388" s="1"/>
      <c r="B388" s="5"/>
      <c r="C388" s="3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2.75" x14ac:dyDescent="0.2">
      <c r="A389" s="1"/>
      <c r="B389" s="5"/>
      <c r="C389" s="3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2.75" x14ac:dyDescent="0.2">
      <c r="A390" s="1"/>
      <c r="B390" s="5"/>
      <c r="C390" s="3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2.75" x14ac:dyDescent="0.2">
      <c r="A391" s="1"/>
      <c r="B391" s="5"/>
      <c r="C391" s="3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2.75" x14ac:dyDescent="0.2">
      <c r="A392" s="1"/>
      <c r="B392" s="5"/>
      <c r="C392" s="3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2.75" x14ac:dyDescent="0.2">
      <c r="A393" s="1"/>
      <c r="B393" s="5"/>
      <c r="C393" s="3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2.75" x14ac:dyDescent="0.2">
      <c r="A394" s="1"/>
      <c r="B394" s="5"/>
      <c r="C394" s="3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2.75" x14ac:dyDescent="0.2">
      <c r="A395" s="1"/>
      <c r="B395" s="5"/>
      <c r="C395" s="3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2.75" x14ac:dyDescent="0.2">
      <c r="A396" s="1"/>
      <c r="B396" s="5"/>
      <c r="C396" s="3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2.75" x14ac:dyDescent="0.2">
      <c r="A397" s="1"/>
      <c r="B397" s="5"/>
      <c r="C397" s="3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2.75" x14ac:dyDescent="0.2">
      <c r="A398" s="1"/>
      <c r="B398" s="5"/>
      <c r="C398" s="3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2.75" x14ac:dyDescent="0.2">
      <c r="A399" s="1"/>
      <c r="B399" s="5"/>
      <c r="C399" s="3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2.75" x14ac:dyDescent="0.2">
      <c r="A400" s="1"/>
      <c r="B400" s="5"/>
      <c r="C400" s="3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2.75" x14ac:dyDescent="0.2">
      <c r="A401" s="1"/>
      <c r="B401" s="5"/>
      <c r="C401" s="3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2.75" x14ac:dyDescent="0.2">
      <c r="A402" s="1"/>
      <c r="B402" s="5"/>
      <c r="C402" s="3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2.75" x14ac:dyDescent="0.2">
      <c r="A403" s="1"/>
      <c r="B403" s="5"/>
      <c r="C403" s="3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2.75" x14ac:dyDescent="0.2">
      <c r="A404" s="1"/>
      <c r="B404" s="5"/>
      <c r="C404" s="3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2.75" x14ac:dyDescent="0.2">
      <c r="A405" s="1"/>
      <c r="B405" s="5"/>
      <c r="C405" s="3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2.75" x14ac:dyDescent="0.2">
      <c r="A406" s="1"/>
      <c r="B406" s="5"/>
      <c r="C406" s="3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2.75" x14ac:dyDescent="0.2">
      <c r="A407" s="1"/>
      <c r="B407" s="5"/>
      <c r="C407" s="3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2.75" x14ac:dyDescent="0.2">
      <c r="A408" s="1"/>
      <c r="B408" s="5"/>
      <c r="C408" s="3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2.75" x14ac:dyDescent="0.2">
      <c r="A409" s="1"/>
      <c r="B409" s="5"/>
      <c r="C409" s="3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2.75" x14ac:dyDescent="0.2">
      <c r="A410" s="1"/>
      <c r="B410" s="5"/>
      <c r="C410" s="3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2.75" x14ac:dyDescent="0.2">
      <c r="A411" s="1"/>
      <c r="B411" s="5"/>
      <c r="C411" s="3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2.75" x14ac:dyDescent="0.2">
      <c r="A412" s="1"/>
      <c r="B412" s="5"/>
      <c r="C412" s="3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2.75" x14ac:dyDescent="0.2">
      <c r="A413" s="1"/>
      <c r="B413" s="5"/>
      <c r="C413" s="3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2.75" x14ac:dyDescent="0.2">
      <c r="A414" s="1"/>
      <c r="B414" s="5"/>
      <c r="C414" s="3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2.75" x14ac:dyDescent="0.2">
      <c r="A415" s="1"/>
      <c r="B415" s="5"/>
      <c r="C415" s="3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2.75" x14ac:dyDescent="0.2">
      <c r="A416" s="1"/>
      <c r="B416" s="5"/>
      <c r="C416" s="3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2.75" x14ac:dyDescent="0.2">
      <c r="A417" s="1"/>
      <c r="B417" s="5"/>
      <c r="C417" s="3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2.75" x14ac:dyDescent="0.2">
      <c r="A418" s="1"/>
      <c r="B418" s="5"/>
      <c r="C418" s="3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2.75" x14ac:dyDescent="0.2">
      <c r="A419" s="1"/>
      <c r="B419" s="5"/>
      <c r="C419" s="3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2.75" x14ac:dyDescent="0.2">
      <c r="A420" s="1"/>
      <c r="B420" s="5"/>
      <c r="C420" s="3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2.75" x14ac:dyDescent="0.2">
      <c r="A421" s="1"/>
      <c r="B421" s="5"/>
      <c r="C421" s="3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2.75" x14ac:dyDescent="0.2">
      <c r="A422" s="1"/>
      <c r="B422" s="5"/>
      <c r="C422" s="3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2.75" x14ac:dyDescent="0.2">
      <c r="A423" s="1"/>
      <c r="B423" s="5"/>
      <c r="C423" s="3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2.75" x14ac:dyDescent="0.2">
      <c r="A424" s="1"/>
      <c r="B424" s="5"/>
      <c r="C424" s="3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2.75" x14ac:dyDescent="0.2">
      <c r="A425" s="1"/>
      <c r="B425" s="5"/>
      <c r="C425" s="3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2.75" x14ac:dyDescent="0.2">
      <c r="A426" s="1"/>
      <c r="B426" s="5"/>
      <c r="C426" s="3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2.75" x14ac:dyDescent="0.2">
      <c r="A427" s="1"/>
      <c r="B427" s="5"/>
      <c r="C427" s="3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2.75" x14ac:dyDescent="0.2">
      <c r="A428" s="1"/>
      <c r="B428" s="5"/>
      <c r="C428" s="3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2.75" x14ac:dyDescent="0.2">
      <c r="A429" s="1"/>
      <c r="B429" s="5"/>
      <c r="C429" s="3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2.75" x14ac:dyDescent="0.2">
      <c r="A430" s="1"/>
      <c r="B430" s="5"/>
      <c r="C430" s="3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2.75" x14ac:dyDescent="0.2">
      <c r="A431" s="1"/>
      <c r="B431" s="5"/>
      <c r="C431" s="3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2.75" x14ac:dyDescent="0.2">
      <c r="A432" s="1"/>
      <c r="B432" s="5"/>
      <c r="C432" s="3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2.75" x14ac:dyDescent="0.2">
      <c r="A433" s="1"/>
      <c r="B433" s="5"/>
      <c r="C433" s="3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2.75" x14ac:dyDescent="0.2">
      <c r="A434" s="1"/>
      <c r="B434" s="5"/>
      <c r="C434" s="3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2.75" x14ac:dyDescent="0.2">
      <c r="A435" s="1"/>
      <c r="B435" s="5"/>
      <c r="C435" s="3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2.75" x14ac:dyDescent="0.2">
      <c r="A436" s="1"/>
      <c r="B436" s="5"/>
      <c r="C436" s="3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2.75" x14ac:dyDescent="0.2">
      <c r="A437" s="1"/>
      <c r="B437" s="5"/>
      <c r="C437" s="3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2.75" x14ac:dyDescent="0.2">
      <c r="A438" s="1"/>
      <c r="B438" s="5"/>
      <c r="C438" s="3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2.75" x14ac:dyDescent="0.2">
      <c r="A439" s="1"/>
      <c r="B439" s="5"/>
      <c r="C439" s="3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2.75" x14ac:dyDescent="0.2">
      <c r="A440" s="1"/>
      <c r="B440" s="5"/>
      <c r="C440" s="3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2.75" x14ac:dyDescent="0.2">
      <c r="A441" s="1"/>
      <c r="B441" s="5"/>
      <c r="C441" s="3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2.75" x14ac:dyDescent="0.2">
      <c r="A442" s="1"/>
      <c r="B442" s="5"/>
      <c r="C442" s="3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2.75" x14ac:dyDescent="0.2">
      <c r="A443" s="1"/>
      <c r="B443" s="5"/>
      <c r="C443" s="3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2.75" x14ac:dyDescent="0.2">
      <c r="A444" s="1"/>
      <c r="B444" s="5"/>
      <c r="C444" s="3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2.75" x14ac:dyDescent="0.2">
      <c r="A445" s="1"/>
      <c r="B445" s="5"/>
      <c r="C445" s="3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2.75" x14ac:dyDescent="0.2">
      <c r="A446" s="1"/>
      <c r="B446" s="5"/>
      <c r="C446" s="3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2.75" x14ac:dyDescent="0.2">
      <c r="A447" s="1"/>
      <c r="B447" s="5"/>
      <c r="C447" s="3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2.75" x14ac:dyDescent="0.2">
      <c r="A448" s="1"/>
      <c r="B448" s="5"/>
      <c r="C448" s="3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2.75" x14ac:dyDescent="0.2">
      <c r="A449" s="1"/>
      <c r="B449" s="5"/>
      <c r="C449" s="3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2.75" x14ac:dyDescent="0.2">
      <c r="A450" s="1"/>
      <c r="B450" s="5"/>
      <c r="C450" s="3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2.75" x14ac:dyDescent="0.2">
      <c r="A451" s="1"/>
      <c r="B451" s="5"/>
      <c r="C451" s="3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2.75" x14ac:dyDescent="0.2">
      <c r="A452" s="1"/>
      <c r="B452" s="5"/>
      <c r="C452" s="3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2.75" x14ac:dyDescent="0.2">
      <c r="A453" s="1"/>
      <c r="B453" s="5"/>
      <c r="C453" s="3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2.75" x14ac:dyDescent="0.2">
      <c r="A454" s="1"/>
      <c r="B454" s="5"/>
      <c r="C454" s="3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2.75" x14ac:dyDescent="0.2">
      <c r="A455" s="1"/>
      <c r="B455" s="5"/>
      <c r="C455" s="3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2.75" x14ac:dyDescent="0.2">
      <c r="A456" s="1"/>
      <c r="B456" s="5"/>
      <c r="C456" s="3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2.75" x14ac:dyDescent="0.2">
      <c r="A457" s="1"/>
      <c r="B457" s="5"/>
      <c r="C457" s="3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2.75" x14ac:dyDescent="0.2">
      <c r="A458" s="1"/>
      <c r="B458" s="5"/>
      <c r="C458" s="3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2.75" x14ac:dyDescent="0.2">
      <c r="A459" s="1"/>
      <c r="B459" s="5"/>
      <c r="C459" s="3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2.75" x14ac:dyDescent="0.2">
      <c r="A460" s="1"/>
      <c r="B460" s="5"/>
      <c r="C460" s="3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2.75" x14ac:dyDescent="0.2">
      <c r="A461" s="1"/>
      <c r="B461" s="5"/>
      <c r="C461" s="3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2.75" x14ac:dyDescent="0.2">
      <c r="A462" s="1"/>
      <c r="B462" s="5"/>
      <c r="C462" s="3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2.75" x14ac:dyDescent="0.2">
      <c r="A463" s="1"/>
      <c r="B463" s="5"/>
      <c r="C463" s="3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2.75" x14ac:dyDescent="0.2">
      <c r="A464" s="1"/>
      <c r="B464" s="5"/>
      <c r="C464" s="3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2.75" x14ac:dyDescent="0.2">
      <c r="A465" s="1"/>
      <c r="B465" s="5"/>
      <c r="C465" s="3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2.75" x14ac:dyDescent="0.2">
      <c r="A466" s="1"/>
      <c r="B466" s="5"/>
      <c r="C466" s="3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2.75" x14ac:dyDescent="0.2">
      <c r="A467" s="1"/>
      <c r="B467" s="5"/>
      <c r="C467" s="3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2.75" x14ac:dyDescent="0.2">
      <c r="A468" s="1"/>
      <c r="B468" s="5"/>
      <c r="C468" s="3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2.75" x14ac:dyDescent="0.2">
      <c r="A469" s="1"/>
      <c r="B469" s="5"/>
      <c r="C469" s="3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2.75" x14ac:dyDescent="0.2">
      <c r="A470" s="1"/>
      <c r="B470" s="5"/>
      <c r="C470" s="3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2.75" x14ac:dyDescent="0.2">
      <c r="A471" s="1"/>
      <c r="B471" s="5"/>
      <c r="C471" s="3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2.75" x14ac:dyDescent="0.2">
      <c r="A472" s="1"/>
      <c r="B472" s="5"/>
      <c r="C472" s="3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2.75" x14ac:dyDescent="0.2">
      <c r="A473" s="1"/>
      <c r="B473" s="5"/>
      <c r="C473" s="3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2.75" x14ac:dyDescent="0.2">
      <c r="A474" s="1"/>
      <c r="B474" s="5"/>
      <c r="C474" s="3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2.75" x14ac:dyDescent="0.2">
      <c r="A475" s="1"/>
      <c r="B475" s="5"/>
      <c r="C475" s="3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2.75" x14ac:dyDescent="0.2">
      <c r="A476" s="1"/>
      <c r="B476" s="5"/>
      <c r="C476" s="3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2.75" x14ac:dyDescent="0.2">
      <c r="A477" s="1"/>
      <c r="B477" s="5"/>
      <c r="C477" s="3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2.75" x14ac:dyDescent="0.2">
      <c r="A478" s="1"/>
      <c r="B478" s="5"/>
      <c r="C478" s="3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2.75" x14ac:dyDescent="0.2">
      <c r="A479" s="1"/>
      <c r="B479" s="5"/>
      <c r="C479" s="3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2.75" x14ac:dyDescent="0.2">
      <c r="A480" s="1"/>
      <c r="B480" s="5"/>
      <c r="C480" s="3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2.75" x14ac:dyDescent="0.2">
      <c r="A481" s="1"/>
      <c r="B481" s="5"/>
      <c r="C481" s="3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2.75" x14ac:dyDescent="0.2">
      <c r="A482" s="1"/>
      <c r="B482" s="5"/>
      <c r="C482" s="3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2.75" x14ac:dyDescent="0.2">
      <c r="A483" s="1"/>
      <c r="B483" s="5"/>
      <c r="C483" s="3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2.75" x14ac:dyDescent="0.2">
      <c r="A484" s="1"/>
      <c r="B484" s="5"/>
      <c r="C484" s="3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2.75" x14ac:dyDescent="0.2">
      <c r="A485" s="1"/>
      <c r="B485" s="5"/>
      <c r="C485" s="3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2.75" x14ac:dyDescent="0.2">
      <c r="A486" s="1"/>
      <c r="B486" s="5"/>
      <c r="C486" s="3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2.75" x14ac:dyDescent="0.2">
      <c r="A487" s="1"/>
      <c r="B487" s="5"/>
      <c r="C487" s="3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2.75" x14ac:dyDescent="0.2">
      <c r="A488" s="1"/>
      <c r="B488" s="5"/>
      <c r="C488" s="3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2.75" x14ac:dyDescent="0.2">
      <c r="A489" s="1"/>
      <c r="B489" s="5"/>
      <c r="C489" s="3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2.75" x14ac:dyDescent="0.2">
      <c r="A490" s="1"/>
      <c r="B490" s="5"/>
      <c r="C490" s="3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2.75" x14ac:dyDescent="0.2">
      <c r="A491" s="1"/>
      <c r="B491" s="5"/>
      <c r="C491" s="3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2.75" x14ac:dyDescent="0.2">
      <c r="A492" s="1"/>
      <c r="B492" s="5"/>
      <c r="C492" s="3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2.75" x14ac:dyDescent="0.2">
      <c r="A493" s="1"/>
      <c r="B493" s="5"/>
      <c r="C493" s="3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2.75" x14ac:dyDescent="0.2">
      <c r="A494" s="1"/>
      <c r="B494" s="5"/>
      <c r="C494" s="3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2.75" x14ac:dyDescent="0.2">
      <c r="A495" s="1"/>
      <c r="B495" s="5"/>
      <c r="C495" s="3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2.75" x14ac:dyDescent="0.2">
      <c r="A496" s="1"/>
      <c r="B496" s="5"/>
      <c r="C496" s="3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2.75" x14ac:dyDescent="0.2">
      <c r="A497" s="1"/>
      <c r="B497" s="5"/>
      <c r="C497" s="3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2.75" x14ac:dyDescent="0.2">
      <c r="A498" s="1"/>
      <c r="B498" s="5"/>
      <c r="C498" s="3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2.75" x14ac:dyDescent="0.2">
      <c r="A499" s="1"/>
      <c r="B499" s="5"/>
      <c r="C499" s="3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2.75" x14ac:dyDescent="0.2">
      <c r="A500" s="1"/>
      <c r="B500" s="5"/>
      <c r="C500" s="3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2.75" x14ac:dyDescent="0.2">
      <c r="A501" s="1"/>
      <c r="B501" s="5"/>
      <c r="C501" s="3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2.75" x14ac:dyDescent="0.2">
      <c r="A502" s="1"/>
      <c r="B502" s="5"/>
      <c r="C502" s="3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2.75" x14ac:dyDescent="0.2">
      <c r="A503" s="1"/>
      <c r="B503" s="5"/>
      <c r="C503" s="3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2.75" x14ac:dyDescent="0.2">
      <c r="A504" s="1"/>
      <c r="B504" s="5"/>
      <c r="C504" s="3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2.75" x14ac:dyDescent="0.2">
      <c r="A505" s="1"/>
      <c r="B505" s="5"/>
      <c r="C505" s="3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2.75" x14ac:dyDescent="0.2">
      <c r="A506" s="1"/>
      <c r="B506" s="5"/>
      <c r="C506" s="3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2.75" x14ac:dyDescent="0.2">
      <c r="A507" s="1"/>
      <c r="B507" s="5"/>
      <c r="C507" s="3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2.75" x14ac:dyDescent="0.2">
      <c r="A508" s="1"/>
      <c r="B508" s="5"/>
      <c r="C508" s="3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2.75" x14ac:dyDescent="0.2">
      <c r="A509" s="1"/>
      <c r="B509" s="5"/>
      <c r="C509" s="3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2.75" x14ac:dyDescent="0.2">
      <c r="A510" s="1"/>
      <c r="B510" s="5"/>
      <c r="C510" s="3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2.75" x14ac:dyDescent="0.2">
      <c r="A511" s="1"/>
      <c r="B511" s="5"/>
      <c r="C511" s="3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2.75" x14ac:dyDescent="0.2">
      <c r="A512" s="1"/>
      <c r="B512" s="5"/>
      <c r="C512" s="3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2.75" x14ac:dyDescent="0.2">
      <c r="A513" s="1"/>
      <c r="B513" s="5"/>
      <c r="C513" s="3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2.75" x14ac:dyDescent="0.2">
      <c r="A514" s="1"/>
      <c r="B514" s="5"/>
      <c r="C514" s="3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2.75" x14ac:dyDescent="0.2">
      <c r="A515" s="1"/>
      <c r="B515" s="5"/>
      <c r="C515" s="3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2.75" x14ac:dyDescent="0.2">
      <c r="A516" s="1"/>
      <c r="B516" s="5"/>
      <c r="C516" s="3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2.75" x14ac:dyDescent="0.2">
      <c r="A517" s="1"/>
      <c r="B517" s="5"/>
      <c r="C517" s="3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2.75" x14ac:dyDescent="0.2">
      <c r="A518" s="1"/>
      <c r="B518" s="5"/>
      <c r="C518" s="3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2.75" x14ac:dyDescent="0.2">
      <c r="A519" s="1"/>
      <c r="B519" s="5"/>
      <c r="C519" s="3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2.75" x14ac:dyDescent="0.2">
      <c r="A520" s="1"/>
      <c r="B520" s="5"/>
      <c r="C520" s="3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2.75" x14ac:dyDescent="0.2">
      <c r="A521" s="1"/>
      <c r="B521" s="5"/>
      <c r="C521" s="3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2.75" x14ac:dyDescent="0.2">
      <c r="A522" s="1"/>
      <c r="B522" s="5"/>
      <c r="C522" s="3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2.75" x14ac:dyDescent="0.2">
      <c r="A523" s="1"/>
      <c r="B523" s="5"/>
      <c r="C523" s="3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2.75" x14ac:dyDescent="0.2">
      <c r="A524" s="1"/>
      <c r="B524" s="5"/>
      <c r="C524" s="3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2.75" x14ac:dyDescent="0.2">
      <c r="A525" s="1"/>
      <c r="B525" s="5"/>
      <c r="C525" s="3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2.75" x14ac:dyDescent="0.2">
      <c r="A526" s="1"/>
      <c r="B526" s="5"/>
      <c r="C526" s="3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2.75" x14ac:dyDescent="0.2">
      <c r="A527" s="1"/>
      <c r="B527" s="5"/>
      <c r="C527" s="3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2.75" x14ac:dyDescent="0.2">
      <c r="A528" s="1"/>
      <c r="B528" s="5"/>
      <c r="C528" s="3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2.75" x14ac:dyDescent="0.2">
      <c r="A529" s="1"/>
      <c r="B529" s="5"/>
      <c r="C529" s="3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2.75" x14ac:dyDescent="0.2">
      <c r="A530" s="1"/>
      <c r="B530" s="5"/>
      <c r="C530" s="3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2.75" x14ac:dyDescent="0.2">
      <c r="A531" s="1"/>
      <c r="B531" s="5"/>
      <c r="C531" s="3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2.75" x14ac:dyDescent="0.2">
      <c r="A532" s="1"/>
      <c r="B532" s="5"/>
      <c r="C532" s="3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2.75" x14ac:dyDescent="0.2">
      <c r="A533" s="1"/>
      <c r="B533" s="5"/>
      <c r="C533" s="3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2.75" x14ac:dyDescent="0.2">
      <c r="A534" s="1"/>
      <c r="B534" s="5"/>
      <c r="C534" s="3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2.75" x14ac:dyDescent="0.2">
      <c r="A535" s="1"/>
      <c r="B535" s="5"/>
      <c r="C535" s="3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2.75" x14ac:dyDescent="0.2">
      <c r="A536" s="1"/>
      <c r="B536" s="5"/>
      <c r="C536" s="3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2.75" x14ac:dyDescent="0.2">
      <c r="A537" s="1"/>
      <c r="B537" s="5"/>
      <c r="C537" s="3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2.75" x14ac:dyDescent="0.2">
      <c r="A538" s="1"/>
      <c r="B538" s="5"/>
      <c r="C538" s="3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2.75" x14ac:dyDescent="0.2">
      <c r="A539" s="1"/>
      <c r="B539" s="5"/>
      <c r="C539" s="3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2.75" x14ac:dyDescent="0.2">
      <c r="A540" s="1"/>
      <c r="B540" s="5"/>
      <c r="C540" s="3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2.75" x14ac:dyDescent="0.2">
      <c r="A541" s="1"/>
      <c r="B541" s="5"/>
      <c r="C541" s="3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2.75" x14ac:dyDescent="0.2">
      <c r="A542" s="1"/>
      <c r="B542" s="5"/>
      <c r="C542" s="3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2.75" x14ac:dyDescent="0.2">
      <c r="A543" s="1"/>
      <c r="B543" s="5"/>
      <c r="C543" s="3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2.75" x14ac:dyDescent="0.2">
      <c r="A544" s="1"/>
      <c r="B544" s="5"/>
      <c r="C544" s="3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2.75" x14ac:dyDescent="0.2">
      <c r="A545" s="1"/>
      <c r="B545" s="5"/>
      <c r="C545" s="3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2.75" x14ac:dyDescent="0.2">
      <c r="A546" s="1"/>
      <c r="B546" s="5"/>
      <c r="C546" s="3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2.75" x14ac:dyDescent="0.2">
      <c r="A547" s="1"/>
      <c r="B547" s="5"/>
      <c r="C547" s="3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2.75" x14ac:dyDescent="0.2">
      <c r="A548" s="1"/>
      <c r="B548" s="5"/>
      <c r="C548" s="3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2.75" x14ac:dyDescent="0.2">
      <c r="A549" s="1"/>
      <c r="B549" s="5"/>
      <c r="C549" s="3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2.75" x14ac:dyDescent="0.2">
      <c r="A550" s="1"/>
      <c r="B550" s="5"/>
      <c r="C550" s="3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2.75" x14ac:dyDescent="0.2">
      <c r="A551" s="1"/>
      <c r="B551" s="5"/>
      <c r="C551" s="3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2.75" x14ac:dyDescent="0.2">
      <c r="A552" s="1"/>
      <c r="B552" s="5"/>
      <c r="C552" s="3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2.75" x14ac:dyDescent="0.2">
      <c r="A553" s="1"/>
      <c r="B553" s="5"/>
      <c r="C553" s="3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2.75" x14ac:dyDescent="0.2">
      <c r="A554" s="1"/>
      <c r="B554" s="5"/>
      <c r="C554" s="3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2.75" x14ac:dyDescent="0.2">
      <c r="A555" s="1"/>
      <c r="B555" s="5"/>
      <c r="C555" s="3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2.75" x14ac:dyDescent="0.2">
      <c r="A556" s="1"/>
      <c r="B556" s="5"/>
      <c r="C556" s="3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2.75" x14ac:dyDescent="0.2">
      <c r="A557" s="1"/>
      <c r="B557" s="5"/>
      <c r="C557" s="3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2.75" x14ac:dyDescent="0.2">
      <c r="A558" s="1"/>
      <c r="B558" s="5"/>
      <c r="C558" s="3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2.75" x14ac:dyDescent="0.2">
      <c r="A559" s="1"/>
      <c r="B559" s="5"/>
      <c r="C559" s="3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2.75" x14ac:dyDescent="0.2">
      <c r="A560" s="1"/>
      <c r="B560" s="5"/>
      <c r="C560" s="3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2.75" x14ac:dyDescent="0.2">
      <c r="A561" s="1"/>
      <c r="B561" s="5"/>
      <c r="C561" s="3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2.75" x14ac:dyDescent="0.2">
      <c r="A562" s="1"/>
      <c r="B562" s="5"/>
      <c r="C562" s="3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2.75" x14ac:dyDescent="0.2">
      <c r="A563" s="1"/>
      <c r="B563" s="5"/>
      <c r="C563" s="3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2.75" x14ac:dyDescent="0.2">
      <c r="A564" s="1"/>
      <c r="B564" s="5"/>
      <c r="C564" s="3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2.75" x14ac:dyDescent="0.2">
      <c r="A565" s="1"/>
      <c r="B565" s="5"/>
      <c r="C565" s="3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2.75" x14ac:dyDescent="0.2">
      <c r="A566" s="1"/>
      <c r="B566" s="5"/>
      <c r="C566" s="3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2.75" x14ac:dyDescent="0.2">
      <c r="A567" s="1"/>
      <c r="B567" s="5"/>
      <c r="C567" s="3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2.75" x14ac:dyDescent="0.2">
      <c r="A568" s="1"/>
      <c r="B568" s="5"/>
      <c r="C568" s="3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2.75" x14ac:dyDescent="0.2">
      <c r="A569" s="1"/>
      <c r="B569" s="5"/>
      <c r="C569" s="3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2.75" x14ac:dyDescent="0.2">
      <c r="A570" s="1"/>
      <c r="B570" s="5"/>
      <c r="C570" s="3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2.75" x14ac:dyDescent="0.2">
      <c r="A571" s="1"/>
      <c r="B571" s="5"/>
      <c r="C571" s="3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2.75" x14ac:dyDescent="0.2">
      <c r="A572" s="1"/>
      <c r="B572" s="5"/>
      <c r="C572" s="3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2.75" x14ac:dyDescent="0.2">
      <c r="A573" s="1"/>
      <c r="B573" s="5"/>
      <c r="C573" s="3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2.75" x14ac:dyDescent="0.2">
      <c r="A574" s="1"/>
      <c r="B574" s="5"/>
      <c r="C574" s="3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2.75" x14ac:dyDescent="0.2">
      <c r="A575" s="1"/>
      <c r="B575" s="5"/>
      <c r="C575" s="3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2.75" x14ac:dyDescent="0.2">
      <c r="A576" s="1"/>
      <c r="B576" s="5"/>
      <c r="C576" s="3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2.75" x14ac:dyDescent="0.2">
      <c r="A577" s="1"/>
      <c r="B577" s="5"/>
      <c r="C577" s="3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2.75" x14ac:dyDescent="0.2">
      <c r="A578" s="1"/>
      <c r="B578" s="5"/>
      <c r="C578" s="3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2.75" x14ac:dyDescent="0.2">
      <c r="A579" s="1"/>
      <c r="B579" s="5"/>
      <c r="C579" s="3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2.75" x14ac:dyDescent="0.2">
      <c r="A580" s="1"/>
      <c r="B580" s="5"/>
      <c r="C580" s="3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2.75" x14ac:dyDescent="0.2">
      <c r="A581" s="1"/>
      <c r="B581" s="5"/>
      <c r="C581" s="3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2.75" x14ac:dyDescent="0.2">
      <c r="A582" s="1"/>
      <c r="B582" s="5"/>
      <c r="C582" s="3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2.75" x14ac:dyDescent="0.2">
      <c r="A583" s="1"/>
      <c r="B583" s="5"/>
      <c r="C583" s="3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2.75" x14ac:dyDescent="0.2">
      <c r="A584" s="1"/>
      <c r="B584" s="5"/>
      <c r="C584" s="3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2.75" x14ac:dyDescent="0.2">
      <c r="A585" s="1"/>
      <c r="B585" s="5"/>
      <c r="C585" s="3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2.75" x14ac:dyDescent="0.2">
      <c r="A586" s="1"/>
      <c r="B586" s="5"/>
      <c r="C586" s="3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2.75" x14ac:dyDescent="0.2">
      <c r="A587" s="1"/>
      <c r="B587" s="5"/>
      <c r="C587" s="3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2.75" x14ac:dyDescent="0.2">
      <c r="A588" s="1"/>
      <c r="B588" s="5"/>
      <c r="C588" s="3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2.75" x14ac:dyDescent="0.2">
      <c r="A589" s="1"/>
      <c r="B589" s="5"/>
      <c r="C589" s="3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2.75" x14ac:dyDescent="0.2">
      <c r="A590" s="1"/>
      <c r="B590" s="5"/>
      <c r="C590" s="3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2.75" x14ac:dyDescent="0.2">
      <c r="A591" s="1"/>
      <c r="B591" s="5"/>
      <c r="C591" s="3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2.75" x14ac:dyDescent="0.2">
      <c r="A592" s="1"/>
      <c r="B592" s="5"/>
      <c r="C592" s="3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2.75" x14ac:dyDescent="0.2">
      <c r="A593" s="1"/>
      <c r="B593" s="5"/>
      <c r="C593" s="3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2.75" x14ac:dyDescent="0.2">
      <c r="A594" s="1"/>
      <c r="B594" s="5"/>
      <c r="C594" s="3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2.75" x14ac:dyDescent="0.2">
      <c r="A595" s="1"/>
      <c r="B595" s="5"/>
      <c r="C595" s="3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2.75" x14ac:dyDescent="0.2">
      <c r="A596" s="1"/>
      <c r="B596" s="5"/>
      <c r="C596" s="3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2.75" x14ac:dyDescent="0.2">
      <c r="A597" s="1"/>
      <c r="B597" s="5"/>
      <c r="C597" s="3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2.75" x14ac:dyDescent="0.2">
      <c r="A598" s="1"/>
      <c r="B598" s="5"/>
      <c r="C598" s="3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2.75" x14ac:dyDescent="0.2">
      <c r="A599" s="1"/>
      <c r="B599" s="5"/>
      <c r="C599" s="3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2.75" x14ac:dyDescent="0.2">
      <c r="A600" s="1"/>
      <c r="B600" s="5"/>
      <c r="C600" s="3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2.75" x14ac:dyDescent="0.2">
      <c r="A601" s="1"/>
      <c r="B601" s="5"/>
      <c r="C601" s="3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2.75" x14ac:dyDescent="0.2">
      <c r="A602" s="1"/>
      <c r="B602" s="5"/>
      <c r="C602" s="3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2.75" x14ac:dyDescent="0.2">
      <c r="A603" s="1"/>
      <c r="B603" s="5"/>
      <c r="C603" s="3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2.75" x14ac:dyDescent="0.2">
      <c r="A604" s="1"/>
      <c r="B604" s="5"/>
      <c r="C604" s="3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2.75" x14ac:dyDescent="0.2">
      <c r="A605" s="1"/>
      <c r="B605" s="5"/>
      <c r="C605" s="3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2.75" x14ac:dyDescent="0.2">
      <c r="A606" s="1"/>
      <c r="B606" s="5"/>
      <c r="C606" s="3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2.75" x14ac:dyDescent="0.2">
      <c r="A607" s="1"/>
      <c r="B607" s="5"/>
      <c r="C607" s="3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2.75" x14ac:dyDescent="0.2">
      <c r="A608" s="1"/>
      <c r="B608" s="5"/>
      <c r="C608" s="3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2.75" x14ac:dyDescent="0.2">
      <c r="A609" s="1"/>
      <c r="B609" s="5"/>
      <c r="C609" s="3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2.75" x14ac:dyDescent="0.2">
      <c r="A610" s="1"/>
      <c r="B610" s="5"/>
      <c r="C610" s="3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2.75" x14ac:dyDescent="0.2">
      <c r="A611" s="1"/>
      <c r="B611" s="5"/>
      <c r="C611" s="3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2.75" x14ac:dyDescent="0.2">
      <c r="A612" s="1"/>
      <c r="B612" s="5"/>
      <c r="C612" s="3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2.75" x14ac:dyDescent="0.2">
      <c r="A613" s="1"/>
      <c r="B613" s="5"/>
      <c r="C613" s="3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2.75" x14ac:dyDescent="0.2">
      <c r="A614" s="1"/>
      <c r="B614" s="5"/>
      <c r="C614" s="3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2.75" x14ac:dyDescent="0.2">
      <c r="A615" s="1"/>
      <c r="B615" s="5"/>
      <c r="C615" s="3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2.75" x14ac:dyDescent="0.2">
      <c r="A616" s="1"/>
      <c r="B616" s="5"/>
      <c r="C616" s="3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2.75" x14ac:dyDescent="0.2">
      <c r="A617" s="1"/>
      <c r="B617" s="5"/>
      <c r="C617" s="3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2.75" x14ac:dyDescent="0.2">
      <c r="A618" s="1"/>
      <c r="B618" s="5"/>
      <c r="C618" s="3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2.75" x14ac:dyDescent="0.2">
      <c r="A619" s="1"/>
      <c r="B619" s="5"/>
      <c r="C619" s="3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2.75" x14ac:dyDescent="0.2">
      <c r="A620" s="1"/>
      <c r="B620" s="5"/>
      <c r="C620" s="3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2.75" x14ac:dyDescent="0.2">
      <c r="A621" s="1"/>
      <c r="B621" s="5"/>
      <c r="C621" s="3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2.75" x14ac:dyDescent="0.2">
      <c r="A622" s="1"/>
      <c r="B622" s="5"/>
      <c r="C622" s="3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2.75" x14ac:dyDescent="0.2">
      <c r="A623" s="1"/>
      <c r="B623" s="5"/>
      <c r="C623" s="3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2.75" x14ac:dyDescent="0.2">
      <c r="A624" s="1"/>
      <c r="B624" s="5"/>
      <c r="C624" s="3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2.75" x14ac:dyDescent="0.2">
      <c r="A625" s="1"/>
      <c r="B625" s="5"/>
      <c r="C625" s="3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2.75" x14ac:dyDescent="0.2">
      <c r="A626" s="1"/>
      <c r="B626" s="5"/>
      <c r="C626" s="3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2.75" x14ac:dyDescent="0.2">
      <c r="A627" s="1"/>
      <c r="B627" s="5"/>
      <c r="C627" s="3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2.75" x14ac:dyDescent="0.2">
      <c r="A628" s="1"/>
      <c r="B628" s="5"/>
      <c r="C628" s="3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2.75" x14ac:dyDescent="0.2">
      <c r="A629" s="1"/>
      <c r="B629" s="5"/>
      <c r="C629" s="3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2.75" x14ac:dyDescent="0.2">
      <c r="A630" s="1"/>
      <c r="B630" s="5"/>
      <c r="C630" s="3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2.75" x14ac:dyDescent="0.2">
      <c r="A631" s="1"/>
      <c r="B631" s="5"/>
      <c r="C631" s="3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2.75" x14ac:dyDescent="0.2">
      <c r="A632" s="1"/>
      <c r="B632" s="5"/>
      <c r="C632" s="3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2.75" x14ac:dyDescent="0.2">
      <c r="A633" s="1"/>
      <c r="B633" s="5"/>
      <c r="C633" s="3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2.75" x14ac:dyDescent="0.2">
      <c r="A634" s="1"/>
      <c r="B634" s="5"/>
      <c r="C634" s="3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2.75" x14ac:dyDescent="0.2">
      <c r="A635" s="1"/>
      <c r="B635" s="5"/>
      <c r="C635" s="3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2.75" x14ac:dyDescent="0.2">
      <c r="A636" s="1"/>
      <c r="B636" s="5"/>
      <c r="C636" s="3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2.75" x14ac:dyDescent="0.2">
      <c r="A637" s="1"/>
      <c r="B637" s="5"/>
      <c r="C637" s="3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2.75" x14ac:dyDescent="0.2">
      <c r="A638" s="1"/>
      <c r="B638" s="5"/>
      <c r="C638" s="3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2.75" x14ac:dyDescent="0.2">
      <c r="A639" s="1"/>
      <c r="B639" s="5"/>
      <c r="C639" s="3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2.75" x14ac:dyDescent="0.2">
      <c r="A640" s="1"/>
      <c r="B640" s="5"/>
      <c r="C640" s="3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2.75" x14ac:dyDescent="0.2">
      <c r="A641" s="1"/>
      <c r="B641" s="5"/>
      <c r="C641" s="3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2.75" x14ac:dyDescent="0.2">
      <c r="A642" s="1"/>
      <c r="B642" s="5"/>
      <c r="C642" s="3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2.75" x14ac:dyDescent="0.2">
      <c r="A643" s="1"/>
      <c r="B643" s="5"/>
      <c r="C643" s="3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2.75" x14ac:dyDescent="0.2">
      <c r="A644" s="1"/>
      <c r="B644" s="5"/>
      <c r="C644" s="3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2.75" x14ac:dyDescent="0.2">
      <c r="A645" s="1"/>
      <c r="B645" s="5"/>
      <c r="C645" s="3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2.75" x14ac:dyDescent="0.2">
      <c r="A646" s="1"/>
      <c r="B646" s="5"/>
      <c r="C646" s="3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2.75" x14ac:dyDescent="0.2">
      <c r="A647" s="1"/>
      <c r="B647" s="5"/>
      <c r="C647" s="3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2.75" x14ac:dyDescent="0.2">
      <c r="A648" s="1"/>
      <c r="B648" s="5"/>
      <c r="C648" s="3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2.75" x14ac:dyDescent="0.2">
      <c r="A649" s="1"/>
      <c r="B649" s="5"/>
      <c r="C649" s="3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2.75" x14ac:dyDescent="0.2">
      <c r="A650" s="1"/>
      <c r="B650" s="5"/>
      <c r="C650" s="3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2.75" x14ac:dyDescent="0.2">
      <c r="A651" s="1"/>
      <c r="B651" s="5"/>
      <c r="C651" s="3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2.75" x14ac:dyDescent="0.2">
      <c r="A652" s="1"/>
      <c r="B652" s="5"/>
      <c r="C652" s="3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2.75" x14ac:dyDescent="0.2">
      <c r="A653" s="1"/>
      <c r="B653" s="5"/>
      <c r="C653" s="3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2.75" x14ac:dyDescent="0.2">
      <c r="A654" s="1"/>
      <c r="B654" s="5"/>
      <c r="C654" s="3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2.75" x14ac:dyDescent="0.2">
      <c r="A655" s="1"/>
      <c r="B655" s="5"/>
      <c r="C655" s="3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2.75" x14ac:dyDescent="0.2">
      <c r="A656" s="1"/>
      <c r="B656" s="5"/>
      <c r="C656" s="3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2.75" x14ac:dyDescent="0.2">
      <c r="A657" s="1"/>
      <c r="B657" s="5"/>
      <c r="C657" s="3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2.75" x14ac:dyDescent="0.2">
      <c r="A658" s="1"/>
      <c r="B658" s="5"/>
      <c r="C658" s="3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2.75" x14ac:dyDescent="0.2">
      <c r="A659" s="1"/>
      <c r="B659" s="5"/>
      <c r="C659" s="3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2.75" x14ac:dyDescent="0.2">
      <c r="A660" s="1"/>
      <c r="B660" s="5"/>
      <c r="C660" s="3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2.75" x14ac:dyDescent="0.2">
      <c r="A661" s="1"/>
      <c r="B661" s="5"/>
      <c r="C661" s="3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2.75" x14ac:dyDescent="0.2">
      <c r="A662" s="1"/>
      <c r="B662" s="5"/>
      <c r="C662" s="3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2.75" x14ac:dyDescent="0.2">
      <c r="A663" s="1"/>
      <c r="B663" s="5"/>
      <c r="C663" s="3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2.75" x14ac:dyDescent="0.2">
      <c r="A664" s="1"/>
      <c r="B664" s="5"/>
      <c r="C664" s="3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2.75" x14ac:dyDescent="0.2">
      <c r="A665" s="1"/>
      <c r="B665" s="5"/>
      <c r="C665" s="3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2.75" x14ac:dyDescent="0.2">
      <c r="A666" s="1"/>
      <c r="B666" s="5"/>
      <c r="C666" s="3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2.75" x14ac:dyDescent="0.2">
      <c r="A667" s="1"/>
      <c r="B667" s="5"/>
      <c r="C667" s="3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2.75" x14ac:dyDescent="0.2">
      <c r="A668" s="1"/>
      <c r="B668" s="5"/>
      <c r="C668" s="3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2.75" x14ac:dyDescent="0.2">
      <c r="A669" s="1"/>
      <c r="B669" s="5"/>
      <c r="C669" s="3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2.75" x14ac:dyDescent="0.2">
      <c r="A670" s="1"/>
      <c r="B670" s="5"/>
      <c r="C670" s="3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2.75" x14ac:dyDescent="0.2">
      <c r="A671" s="1"/>
      <c r="B671" s="5"/>
      <c r="C671" s="3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2.75" x14ac:dyDescent="0.2">
      <c r="A672" s="1"/>
      <c r="B672" s="5"/>
      <c r="C672" s="3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2.75" x14ac:dyDescent="0.2">
      <c r="A673" s="1"/>
      <c r="B673" s="5"/>
      <c r="C673" s="3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2.75" x14ac:dyDescent="0.2">
      <c r="A674" s="1"/>
      <c r="B674" s="5"/>
      <c r="C674" s="3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2.75" x14ac:dyDescent="0.2">
      <c r="A675" s="1"/>
      <c r="B675" s="5"/>
      <c r="C675" s="3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2.75" x14ac:dyDescent="0.2">
      <c r="A676" s="1"/>
      <c r="B676" s="5"/>
      <c r="C676" s="3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2.75" x14ac:dyDescent="0.2">
      <c r="A677" s="1"/>
      <c r="B677" s="5"/>
      <c r="C677" s="3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2.75" x14ac:dyDescent="0.2">
      <c r="A678" s="1"/>
      <c r="B678" s="5"/>
      <c r="C678" s="3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2.75" x14ac:dyDescent="0.2">
      <c r="A679" s="1"/>
      <c r="B679" s="5"/>
      <c r="C679" s="3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2.75" x14ac:dyDescent="0.2">
      <c r="A680" s="1"/>
      <c r="B680" s="5"/>
      <c r="C680" s="3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2.75" x14ac:dyDescent="0.2">
      <c r="A681" s="1"/>
      <c r="B681" s="5"/>
      <c r="C681" s="3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2.75" x14ac:dyDescent="0.2">
      <c r="A682" s="1"/>
      <c r="B682" s="5"/>
      <c r="C682" s="3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2.75" x14ac:dyDescent="0.2">
      <c r="A683" s="1"/>
      <c r="B683" s="5"/>
      <c r="C683" s="3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2.75" x14ac:dyDescent="0.2">
      <c r="A684" s="1"/>
      <c r="B684" s="5"/>
      <c r="C684" s="3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2.75" x14ac:dyDescent="0.2">
      <c r="A685" s="1"/>
      <c r="B685" s="5"/>
      <c r="C685" s="3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2.75" x14ac:dyDescent="0.2">
      <c r="A686" s="1"/>
      <c r="B686" s="5"/>
      <c r="C686" s="3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2.75" x14ac:dyDescent="0.2">
      <c r="A687" s="1"/>
      <c r="B687" s="5"/>
      <c r="C687" s="3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2.75" x14ac:dyDescent="0.2">
      <c r="A688" s="1"/>
      <c r="B688" s="5"/>
      <c r="C688" s="3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2.75" x14ac:dyDescent="0.2">
      <c r="A689" s="1"/>
      <c r="B689" s="5"/>
      <c r="C689" s="3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2.75" x14ac:dyDescent="0.2">
      <c r="A690" s="1"/>
      <c r="B690" s="5"/>
      <c r="C690" s="3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2.75" x14ac:dyDescent="0.2">
      <c r="A691" s="1"/>
      <c r="B691" s="5"/>
      <c r="C691" s="3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2.75" x14ac:dyDescent="0.2">
      <c r="A692" s="1"/>
      <c r="B692" s="5"/>
      <c r="C692" s="3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2.75" x14ac:dyDescent="0.2">
      <c r="A693" s="1"/>
      <c r="B693" s="5"/>
      <c r="C693" s="3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2.75" x14ac:dyDescent="0.2">
      <c r="A694" s="1"/>
      <c r="B694" s="5"/>
      <c r="C694" s="3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2.75" x14ac:dyDescent="0.2">
      <c r="A695" s="1"/>
      <c r="B695" s="5"/>
      <c r="C695" s="3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2.75" x14ac:dyDescent="0.2">
      <c r="A696" s="1"/>
      <c r="B696" s="5"/>
      <c r="C696" s="3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2.75" x14ac:dyDescent="0.2">
      <c r="A697" s="1"/>
      <c r="B697" s="5"/>
      <c r="C697" s="3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2.75" x14ac:dyDescent="0.2">
      <c r="A698" s="1"/>
      <c r="B698" s="5"/>
      <c r="C698" s="3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2.75" x14ac:dyDescent="0.2">
      <c r="A699" s="1"/>
      <c r="B699" s="5"/>
      <c r="C699" s="3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2.75" x14ac:dyDescent="0.2">
      <c r="A700" s="1"/>
      <c r="B700" s="5"/>
      <c r="C700" s="3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2.75" x14ac:dyDescent="0.2">
      <c r="A701" s="1"/>
      <c r="B701" s="5"/>
      <c r="C701" s="3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2.75" x14ac:dyDescent="0.2">
      <c r="A702" s="1"/>
      <c r="B702" s="5"/>
      <c r="C702" s="3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2.75" x14ac:dyDescent="0.2">
      <c r="A703" s="1"/>
      <c r="B703" s="5"/>
      <c r="C703" s="3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2.75" x14ac:dyDescent="0.2">
      <c r="A704" s="1"/>
      <c r="B704" s="5"/>
      <c r="C704" s="3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2.75" x14ac:dyDescent="0.2">
      <c r="A705" s="1"/>
      <c r="B705" s="5"/>
      <c r="C705" s="3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2.75" x14ac:dyDescent="0.2">
      <c r="A706" s="1"/>
      <c r="B706" s="5"/>
      <c r="C706" s="3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2.75" x14ac:dyDescent="0.2">
      <c r="A707" s="1"/>
      <c r="B707" s="5"/>
      <c r="C707" s="3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2.75" x14ac:dyDescent="0.2">
      <c r="A708" s="1"/>
      <c r="B708" s="5"/>
      <c r="C708" s="3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2.75" x14ac:dyDescent="0.2">
      <c r="A709" s="1"/>
      <c r="B709" s="5"/>
      <c r="C709" s="3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2.75" x14ac:dyDescent="0.2">
      <c r="A710" s="1"/>
      <c r="B710" s="5"/>
      <c r="C710" s="3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2.75" x14ac:dyDescent="0.2">
      <c r="A711" s="1"/>
      <c r="B711" s="5"/>
      <c r="C711" s="3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2.75" x14ac:dyDescent="0.2">
      <c r="A712" s="1"/>
      <c r="B712" s="5"/>
      <c r="C712" s="3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2.75" x14ac:dyDescent="0.2">
      <c r="A713" s="1"/>
      <c r="B713" s="5"/>
      <c r="C713" s="3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2.75" x14ac:dyDescent="0.2">
      <c r="A714" s="1"/>
      <c r="B714" s="5"/>
      <c r="C714" s="3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2.75" x14ac:dyDescent="0.2">
      <c r="A715" s="1"/>
      <c r="B715" s="5"/>
      <c r="C715" s="3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2.75" x14ac:dyDescent="0.2">
      <c r="A716" s="1"/>
      <c r="B716" s="5"/>
      <c r="C716" s="3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2.75" x14ac:dyDescent="0.2">
      <c r="A717" s="1"/>
      <c r="B717" s="5"/>
      <c r="C717" s="3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2.75" x14ac:dyDescent="0.2">
      <c r="A718" s="1"/>
      <c r="B718" s="5"/>
      <c r="C718" s="3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2.75" x14ac:dyDescent="0.2">
      <c r="A719" s="1"/>
      <c r="B719" s="5"/>
      <c r="C719" s="3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2.75" x14ac:dyDescent="0.2">
      <c r="A720" s="1"/>
      <c r="B720" s="5"/>
      <c r="C720" s="3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2.75" x14ac:dyDescent="0.2">
      <c r="A721" s="1"/>
      <c r="B721" s="5"/>
      <c r="C721" s="3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2.75" x14ac:dyDescent="0.2">
      <c r="A722" s="1"/>
      <c r="B722" s="5"/>
      <c r="C722" s="3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2.75" x14ac:dyDescent="0.2">
      <c r="A723" s="1"/>
      <c r="B723" s="5"/>
      <c r="C723" s="3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2.75" x14ac:dyDescent="0.2">
      <c r="A724" s="1"/>
      <c r="B724" s="5"/>
      <c r="C724" s="3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2.75" x14ac:dyDescent="0.2">
      <c r="A725" s="1"/>
      <c r="B725" s="5"/>
      <c r="C725" s="3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2.75" x14ac:dyDescent="0.2">
      <c r="A726" s="1"/>
      <c r="B726" s="5"/>
      <c r="C726" s="3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2.75" x14ac:dyDescent="0.2">
      <c r="A727" s="1"/>
      <c r="B727" s="5"/>
      <c r="C727" s="3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2.75" x14ac:dyDescent="0.2">
      <c r="A728" s="1"/>
      <c r="B728" s="5"/>
      <c r="C728" s="3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2.75" x14ac:dyDescent="0.2">
      <c r="A729" s="1"/>
      <c r="B729" s="5"/>
      <c r="C729" s="3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2.75" x14ac:dyDescent="0.2">
      <c r="A730" s="1"/>
      <c r="B730" s="5"/>
      <c r="C730" s="3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2.75" x14ac:dyDescent="0.2">
      <c r="A731" s="1"/>
      <c r="B731" s="5"/>
      <c r="C731" s="3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2.75" x14ac:dyDescent="0.2">
      <c r="A732" s="1"/>
      <c r="B732" s="5"/>
      <c r="C732" s="3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2.75" x14ac:dyDescent="0.2">
      <c r="A733" s="1"/>
      <c r="B733" s="5"/>
      <c r="C733" s="3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2.75" x14ac:dyDescent="0.2">
      <c r="A734" s="1"/>
      <c r="B734" s="5"/>
      <c r="C734" s="3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2.75" x14ac:dyDescent="0.2">
      <c r="A735" s="1"/>
      <c r="B735" s="5"/>
      <c r="C735" s="3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2.75" x14ac:dyDescent="0.2">
      <c r="A736" s="1"/>
      <c r="B736" s="5"/>
      <c r="C736" s="3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2.75" x14ac:dyDescent="0.2">
      <c r="A737" s="1"/>
      <c r="B737" s="5"/>
      <c r="C737" s="3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2.75" x14ac:dyDescent="0.2">
      <c r="A738" s="1"/>
      <c r="B738" s="5"/>
      <c r="C738" s="3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2.75" x14ac:dyDescent="0.2">
      <c r="A739" s="1"/>
      <c r="B739" s="5"/>
      <c r="C739" s="3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2.75" x14ac:dyDescent="0.2">
      <c r="A740" s="1"/>
      <c r="B740" s="5"/>
      <c r="C740" s="3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2.75" x14ac:dyDescent="0.2">
      <c r="A741" s="1"/>
      <c r="B741" s="5"/>
      <c r="C741" s="3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2.75" x14ac:dyDescent="0.2">
      <c r="A742" s="1"/>
      <c r="B742" s="5"/>
      <c r="C742" s="3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2.75" x14ac:dyDescent="0.2">
      <c r="A743" s="1"/>
      <c r="B743" s="5"/>
      <c r="C743" s="3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2.75" x14ac:dyDescent="0.2">
      <c r="A744" s="1"/>
      <c r="B744" s="5"/>
      <c r="C744" s="3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2.75" x14ac:dyDescent="0.2">
      <c r="A745" s="1"/>
      <c r="B745" s="5"/>
      <c r="C745" s="3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2.75" x14ac:dyDescent="0.2">
      <c r="A746" s="1"/>
      <c r="B746" s="5"/>
      <c r="C746" s="3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2.75" x14ac:dyDescent="0.2">
      <c r="A747" s="1"/>
      <c r="B747" s="5"/>
      <c r="C747" s="3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2.75" x14ac:dyDescent="0.2">
      <c r="A748" s="1"/>
      <c r="B748" s="5"/>
      <c r="C748" s="3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2.75" x14ac:dyDescent="0.2">
      <c r="A749" s="1"/>
      <c r="B749" s="5"/>
      <c r="C749" s="3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2.75" x14ac:dyDescent="0.2">
      <c r="A750" s="1"/>
      <c r="B750" s="5"/>
      <c r="C750" s="3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2.75" x14ac:dyDescent="0.2">
      <c r="A751" s="1"/>
      <c r="B751" s="5"/>
      <c r="C751" s="3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2.75" x14ac:dyDescent="0.2">
      <c r="A752" s="1"/>
      <c r="B752" s="5"/>
      <c r="C752" s="3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2.75" x14ac:dyDescent="0.2">
      <c r="A753" s="1"/>
      <c r="B753" s="5"/>
      <c r="C753" s="3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2.75" x14ac:dyDescent="0.2">
      <c r="A754" s="1"/>
      <c r="B754" s="5"/>
      <c r="C754" s="3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2.75" x14ac:dyDescent="0.2">
      <c r="A755" s="1"/>
      <c r="B755" s="5"/>
      <c r="C755" s="3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2.75" x14ac:dyDescent="0.2">
      <c r="A756" s="1"/>
      <c r="B756" s="5"/>
      <c r="C756" s="3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2.75" x14ac:dyDescent="0.2">
      <c r="A757" s="1"/>
      <c r="B757" s="5"/>
      <c r="C757" s="3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2.75" x14ac:dyDescent="0.2">
      <c r="A758" s="1"/>
      <c r="B758" s="5"/>
      <c r="C758" s="3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2.75" x14ac:dyDescent="0.2">
      <c r="A759" s="1"/>
      <c r="B759" s="5"/>
      <c r="C759" s="3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2.75" x14ac:dyDescent="0.2">
      <c r="A760" s="1"/>
      <c r="B760" s="5"/>
      <c r="C760" s="3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2.75" x14ac:dyDescent="0.2">
      <c r="A761" s="1"/>
      <c r="B761" s="5"/>
      <c r="C761" s="3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2.75" x14ac:dyDescent="0.2">
      <c r="A762" s="1"/>
      <c r="B762" s="5"/>
      <c r="C762" s="3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2.75" x14ac:dyDescent="0.2">
      <c r="A763" s="1"/>
      <c r="B763" s="5"/>
      <c r="C763" s="3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2.75" x14ac:dyDescent="0.2">
      <c r="A764" s="1"/>
      <c r="B764" s="5"/>
      <c r="C764" s="3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2.75" x14ac:dyDescent="0.2">
      <c r="A765" s="1"/>
      <c r="B765" s="5"/>
      <c r="C765" s="3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2.75" x14ac:dyDescent="0.2">
      <c r="A766" s="1"/>
      <c r="B766" s="5"/>
      <c r="C766" s="3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2.75" x14ac:dyDescent="0.2">
      <c r="A767" s="1"/>
      <c r="B767" s="5"/>
      <c r="C767" s="3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2.75" x14ac:dyDescent="0.2">
      <c r="A768" s="1"/>
      <c r="B768" s="5"/>
      <c r="C768" s="3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2.75" x14ac:dyDescent="0.2">
      <c r="A769" s="1"/>
      <c r="B769" s="5"/>
      <c r="C769" s="3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2.75" x14ac:dyDescent="0.2">
      <c r="A770" s="1"/>
      <c r="B770" s="5"/>
      <c r="C770" s="3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2.75" x14ac:dyDescent="0.2">
      <c r="A771" s="1"/>
      <c r="B771" s="5"/>
      <c r="C771" s="3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2.75" x14ac:dyDescent="0.2">
      <c r="A772" s="1"/>
      <c r="B772" s="5"/>
      <c r="C772" s="3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2.75" x14ac:dyDescent="0.2">
      <c r="A773" s="1"/>
      <c r="B773" s="5"/>
      <c r="C773" s="3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2.75" x14ac:dyDescent="0.2">
      <c r="A774" s="1"/>
      <c r="B774" s="5"/>
      <c r="C774" s="3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2.75" x14ac:dyDescent="0.2">
      <c r="A775" s="1"/>
      <c r="B775" s="5"/>
      <c r="C775" s="3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2.75" x14ac:dyDescent="0.2">
      <c r="A776" s="1"/>
      <c r="B776" s="5"/>
      <c r="C776" s="3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2.75" x14ac:dyDescent="0.2">
      <c r="A777" s="1"/>
      <c r="B777" s="5"/>
      <c r="C777" s="3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2.75" x14ac:dyDescent="0.2">
      <c r="A778" s="1"/>
      <c r="B778" s="5"/>
      <c r="C778" s="3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2.75" x14ac:dyDescent="0.2">
      <c r="A779" s="1"/>
      <c r="B779" s="5"/>
      <c r="C779" s="3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2.75" x14ac:dyDescent="0.2">
      <c r="A780" s="1"/>
      <c r="B780" s="5"/>
      <c r="C780" s="3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2.75" x14ac:dyDescent="0.2">
      <c r="A781" s="1"/>
      <c r="B781" s="5"/>
      <c r="C781" s="3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2.75" x14ac:dyDescent="0.2">
      <c r="A782" s="1"/>
      <c r="B782" s="5"/>
      <c r="C782" s="3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2.75" x14ac:dyDescent="0.2">
      <c r="A783" s="1"/>
      <c r="B783" s="5"/>
      <c r="C783" s="3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2.75" x14ac:dyDescent="0.2">
      <c r="A784" s="1"/>
      <c r="B784" s="5"/>
      <c r="C784" s="3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2.75" x14ac:dyDescent="0.2">
      <c r="A785" s="1"/>
      <c r="B785" s="5"/>
      <c r="C785" s="3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2.75" x14ac:dyDescent="0.2">
      <c r="A786" s="1"/>
      <c r="B786" s="5"/>
      <c r="C786" s="3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2.75" x14ac:dyDescent="0.2">
      <c r="A787" s="1"/>
      <c r="B787" s="5"/>
      <c r="C787" s="3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2.75" x14ac:dyDescent="0.2">
      <c r="A788" s="1"/>
      <c r="B788" s="5"/>
      <c r="C788" s="3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2.75" x14ac:dyDescent="0.2">
      <c r="A789" s="1"/>
      <c r="B789" s="5"/>
      <c r="C789" s="3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2.75" x14ac:dyDescent="0.2">
      <c r="A790" s="1"/>
      <c r="B790" s="5"/>
      <c r="C790" s="3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2.75" x14ac:dyDescent="0.2">
      <c r="A791" s="1"/>
      <c r="B791" s="5"/>
      <c r="C791" s="3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2.75" x14ac:dyDescent="0.2">
      <c r="A792" s="1"/>
      <c r="B792" s="5"/>
      <c r="C792" s="3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2.75" x14ac:dyDescent="0.2">
      <c r="A793" s="1"/>
      <c r="B793" s="5"/>
      <c r="C793" s="3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2.75" x14ac:dyDescent="0.2">
      <c r="A794" s="1"/>
      <c r="B794" s="5"/>
      <c r="C794" s="3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2.75" x14ac:dyDescent="0.2">
      <c r="A795" s="1"/>
      <c r="B795" s="5"/>
      <c r="C795" s="3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2.75" x14ac:dyDescent="0.2">
      <c r="A796" s="1"/>
      <c r="B796" s="5"/>
      <c r="C796" s="3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2.75" x14ac:dyDescent="0.2">
      <c r="A797" s="1"/>
      <c r="B797" s="5"/>
      <c r="C797" s="3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2.75" x14ac:dyDescent="0.2">
      <c r="A798" s="1"/>
      <c r="B798" s="5"/>
      <c r="C798" s="3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2.75" x14ac:dyDescent="0.2">
      <c r="A799" s="1"/>
      <c r="B799" s="5"/>
      <c r="C799" s="3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2.75" x14ac:dyDescent="0.2">
      <c r="A800" s="1"/>
      <c r="B800" s="5"/>
      <c r="C800" s="3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2.75" x14ac:dyDescent="0.2">
      <c r="A801" s="1"/>
      <c r="B801" s="5"/>
      <c r="C801" s="3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2.75" x14ac:dyDescent="0.2">
      <c r="A802" s="1"/>
      <c r="B802" s="5"/>
      <c r="C802" s="3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2.75" x14ac:dyDescent="0.2">
      <c r="A803" s="1"/>
      <c r="B803" s="5"/>
      <c r="C803" s="3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2.75" x14ac:dyDescent="0.2">
      <c r="A804" s="1"/>
      <c r="B804" s="5"/>
      <c r="C804" s="3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2.75" x14ac:dyDescent="0.2">
      <c r="A805" s="1"/>
      <c r="B805" s="5"/>
      <c r="C805" s="3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2.75" x14ac:dyDescent="0.2">
      <c r="A806" s="1"/>
      <c r="B806" s="5"/>
      <c r="C806" s="3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2.75" x14ac:dyDescent="0.2">
      <c r="A807" s="1"/>
      <c r="B807" s="5"/>
      <c r="C807" s="3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2.75" x14ac:dyDescent="0.2">
      <c r="A808" s="1"/>
      <c r="B808" s="5"/>
      <c r="C808" s="3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2.75" x14ac:dyDescent="0.2">
      <c r="A809" s="1"/>
      <c r="B809" s="5"/>
      <c r="C809" s="3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2.75" x14ac:dyDescent="0.2">
      <c r="A810" s="1"/>
      <c r="B810" s="5"/>
      <c r="C810" s="3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2.75" x14ac:dyDescent="0.2">
      <c r="A811" s="1"/>
      <c r="B811" s="5"/>
      <c r="C811" s="3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2.75" x14ac:dyDescent="0.2">
      <c r="A812" s="1"/>
      <c r="B812" s="5"/>
      <c r="C812" s="3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2.75" x14ac:dyDescent="0.2">
      <c r="A813" s="1"/>
      <c r="B813" s="5"/>
      <c r="C813" s="3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2.75" x14ac:dyDescent="0.2">
      <c r="A814" s="1"/>
      <c r="B814" s="5"/>
      <c r="C814" s="3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2.75" x14ac:dyDescent="0.2">
      <c r="A815" s="1"/>
      <c r="B815" s="5"/>
      <c r="C815" s="3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2.75" x14ac:dyDescent="0.2">
      <c r="A816" s="1"/>
      <c r="B816" s="5"/>
      <c r="C816" s="3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2.75" x14ac:dyDescent="0.2">
      <c r="A817" s="1"/>
      <c r="B817" s="5"/>
      <c r="C817" s="3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2.75" x14ac:dyDescent="0.2">
      <c r="A818" s="1"/>
      <c r="B818" s="5"/>
      <c r="C818" s="3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2.75" x14ac:dyDescent="0.2">
      <c r="A819" s="1"/>
      <c r="B819" s="5"/>
      <c r="C819" s="3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2.75" x14ac:dyDescent="0.2">
      <c r="A820" s="1"/>
      <c r="B820" s="5"/>
      <c r="C820" s="3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2.75" x14ac:dyDescent="0.2">
      <c r="A821" s="1"/>
      <c r="B821" s="5"/>
      <c r="C821" s="3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2.75" x14ac:dyDescent="0.2">
      <c r="A822" s="1"/>
      <c r="B822" s="5"/>
      <c r="C822" s="3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2.75" x14ac:dyDescent="0.2">
      <c r="A823" s="1"/>
      <c r="B823" s="5"/>
      <c r="C823" s="3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2.75" x14ac:dyDescent="0.2">
      <c r="A824" s="1"/>
      <c r="B824" s="5"/>
      <c r="C824" s="3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2.75" x14ac:dyDescent="0.2">
      <c r="A825" s="1"/>
      <c r="B825" s="5"/>
      <c r="C825" s="3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2.75" x14ac:dyDescent="0.2">
      <c r="A826" s="1"/>
      <c r="B826" s="5"/>
      <c r="C826" s="3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2.75" x14ac:dyDescent="0.2">
      <c r="A827" s="1"/>
      <c r="B827" s="5"/>
      <c r="C827" s="3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2.75" x14ac:dyDescent="0.2">
      <c r="A828" s="1"/>
      <c r="B828" s="5"/>
      <c r="C828" s="3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2.75" x14ac:dyDescent="0.2">
      <c r="A829" s="1"/>
      <c r="B829" s="5"/>
      <c r="C829" s="3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2.75" x14ac:dyDescent="0.2">
      <c r="A830" s="1"/>
      <c r="B830" s="5"/>
      <c r="C830" s="3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2.75" x14ac:dyDescent="0.2">
      <c r="A831" s="1"/>
      <c r="B831" s="5"/>
      <c r="C831" s="3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2.75" x14ac:dyDescent="0.2">
      <c r="A832" s="1"/>
      <c r="B832" s="5"/>
      <c r="C832" s="3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2.75" x14ac:dyDescent="0.2">
      <c r="A833" s="1"/>
      <c r="B833" s="5"/>
      <c r="C833" s="3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2.75" x14ac:dyDescent="0.2">
      <c r="A834" s="1"/>
      <c r="B834" s="5"/>
      <c r="C834" s="3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2.75" x14ac:dyDescent="0.2">
      <c r="A835" s="1"/>
      <c r="B835" s="5"/>
      <c r="C835" s="3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2.75" x14ac:dyDescent="0.2">
      <c r="A836" s="1"/>
      <c r="B836" s="5"/>
      <c r="C836" s="3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2.75" x14ac:dyDescent="0.2">
      <c r="A837" s="1"/>
      <c r="B837" s="5"/>
      <c r="C837" s="3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2.75" x14ac:dyDescent="0.2">
      <c r="A838" s="1"/>
      <c r="B838" s="5"/>
      <c r="C838" s="3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2.75" x14ac:dyDescent="0.2">
      <c r="A839" s="1"/>
      <c r="B839" s="5"/>
      <c r="C839" s="3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2.75" x14ac:dyDescent="0.2">
      <c r="A840" s="1"/>
      <c r="B840" s="5"/>
      <c r="C840" s="3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2.75" x14ac:dyDescent="0.2">
      <c r="A841" s="1"/>
      <c r="B841" s="5"/>
      <c r="C841" s="3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2.75" x14ac:dyDescent="0.2">
      <c r="A842" s="1"/>
      <c r="B842" s="5"/>
      <c r="C842" s="3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2.75" x14ac:dyDescent="0.2">
      <c r="A843" s="1"/>
      <c r="B843" s="5"/>
      <c r="C843" s="3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2.75" x14ac:dyDescent="0.2">
      <c r="A844" s="1"/>
      <c r="B844" s="5"/>
      <c r="C844" s="3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2.75" x14ac:dyDescent="0.2">
      <c r="A845" s="1"/>
      <c r="B845" s="5"/>
      <c r="C845" s="3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2.75" x14ac:dyDescent="0.2">
      <c r="A846" s="1"/>
      <c r="B846" s="5"/>
      <c r="C846" s="3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2.75" x14ac:dyDescent="0.2">
      <c r="A847" s="1"/>
      <c r="B847" s="5"/>
      <c r="C847" s="3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2.75" x14ac:dyDescent="0.2">
      <c r="A848" s="1"/>
      <c r="B848" s="5"/>
      <c r="C848" s="3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2.75" x14ac:dyDescent="0.2">
      <c r="A849" s="1"/>
      <c r="B849" s="5"/>
      <c r="C849" s="3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2.75" x14ac:dyDescent="0.2">
      <c r="A850" s="1"/>
      <c r="B850" s="5"/>
      <c r="C850" s="3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2.75" x14ac:dyDescent="0.2">
      <c r="A851" s="1"/>
      <c r="B851" s="5"/>
      <c r="C851" s="3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2.75" x14ac:dyDescent="0.2">
      <c r="A852" s="1"/>
      <c r="B852" s="5"/>
      <c r="C852" s="3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2.75" x14ac:dyDescent="0.2">
      <c r="A853" s="1"/>
      <c r="B853" s="5"/>
      <c r="C853" s="3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2.75" x14ac:dyDescent="0.2">
      <c r="A854" s="1"/>
      <c r="B854" s="5"/>
      <c r="C854" s="3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2.75" x14ac:dyDescent="0.2">
      <c r="A855" s="1"/>
      <c r="B855" s="5"/>
      <c r="C855" s="3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2.75" x14ac:dyDescent="0.2">
      <c r="A856" s="1"/>
      <c r="B856" s="5"/>
      <c r="C856" s="3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2.75" x14ac:dyDescent="0.2">
      <c r="A857" s="1"/>
      <c r="B857" s="5"/>
      <c r="C857" s="3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2.75" x14ac:dyDescent="0.2">
      <c r="A858" s="1"/>
      <c r="B858" s="5"/>
      <c r="C858" s="3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2.75" x14ac:dyDescent="0.2">
      <c r="A859" s="1"/>
      <c r="B859" s="5"/>
      <c r="C859" s="3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2.75" x14ac:dyDescent="0.2">
      <c r="A860" s="1"/>
      <c r="B860" s="5"/>
      <c r="C860" s="3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2.75" x14ac:dyDescent="0.2">
      <c r="A861" s="1"/>
      <c r="B861" s="5"/>
      <c r="C861" s="3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2.75" x14ac:dyDescent="0.2">
      <c r="A862" s="1"/>
      <c r="B862" s="5"/>
      <c r="C862" s="3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2.75" x14ac:dyDescent="0.2">
      <c r="A863" s="1"/>
      <c r="B863" s="5"/>
      <c r="C863" s="3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2.75" x14ac:dyDescent="0.2">
      <c r="A864" s="1"/>
      <c r="B864" s="5"/>
      <c r="C864" s="3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2.75" x14ac:dyDescent="0.2">
      <c r="A865" s="1"/>
      <c r="B865" s="5"/>
      <c r="C865" s="3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2.75" x14ac:dyDescent="0.2">
      <c r="A866" s="1"/>
      <c r="B866" s="5"/>
      <c r="C866" s="3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2.75" x14ac:dyDescent="0.2">
      <c r="A867" s="1"/>
      <c r="B867" s="5"/>
      <c r="C867" s="3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2.75" x14ac:dyDescent="0.2">
      <c r="A868" s="1"/>
      <c r="B868" s="5"/>
      <c r="C868" s="3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2.75" x14ac:dyDescent="0.2">
      <c r="A869" s="1"/>
      <c r="B869" s="5"/>
      <c r="C869" s="3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2.75" x14ac:dyDescent="0.2">
      <c r="A870" s="1"/>
      <c r="B870" s="5"/>
      <c r="C870" s="3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2.75" x14ac:dyDescent="0.2">
      <c r="A871" s="1"/>
      <c r="B871" s="5"/>
      <c r="C871" s="3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2.75" x14ac:dyDescent="0.2">
      <c r="A872" s="1"/>
      <c r="B872" s="5"/>
      <c r="C872" s="3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2.75" x14ac:dyDescent="0.2">
      <c r="A873" s="1"/>
      <c r="B873" s="5"/>
      <c r="C873" s="3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2.75" x14ac:dyDescent="0.2">
      <c r="A874" s="1"/>
      <c r="B874" s="5"/>
      <c r="C874" s="3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2.75" x14ac:dyDescent="0.2">
      <c r="A875" s="1"/>
      <c r="B875" s="5"/>
      <c r="C875" s="3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2.75" x14ac:dyDescent="0.2">
      <c r="A876" s="1"/>
      <c r="B876" s="5"/>
      <c r="C876" s="3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2.75" x14ac:dyDescent="0.2">
      <c r="A877" s="1"/>
      <c r="B877" s="5"/>
      <c r="C877" s="3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2.75" x14ac:dyDescent="0.2">
      <c r="A878" s="1"/>
      <c r="B878" s="5"/>
      <c r="C878" s="3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2.75" x14ac:dyDescent="0.2">
      <c r="A879" s="1"/>
      <c r="B879" s="5"/>
      <c r="C879" s="3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2.75" x14ac:dyDescent="0.2">
      <c r="A880" s="1"/>
      <c r="B880" s="5"/>
      <c r="C880" s="3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2.75" x14ac:dyDescent="0.2">
      <c r="A881" s="1"/>
      <c r="B881" s="5"/>
      <c r="C881" s="3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2.75" x14ac:dyDescent="0.2">
      <c r="A882" s="1"/>
      <c r="B882" s="5"/>
      <c r="C882" s="3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2.75" x14ac:dyDescent="0.2">
      <c r="A883" s="1"/>
      <c r="B883" s="5"/>
      <c r="C883" s="3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2.75" x14ac:dyDescent="0.2">
      <c r="A884" s="1"/>
      <c r="B884" s="5"/>
      <c r="C884" s="3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2.75" x14ac:dyDescent="0.2">
      <c r="A885" s="1"/>
      <c r="B885" s="5"/>
      <c r="C885" s="3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2.75" x14ac:dyDescent="0.2">
      <c r="A886" s="1"/>
      <c r="B886" s="5"/>
      <c r="C886" s="3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2.75" x14ac:dyDescent="0.2">
      <c r="A887" s="1"/>
      <c r="B887" s="5"/>
      <c r="C887" s="3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2.75" x14ac:dyDescent="0.2">
      <c r="A888" s="1"/>
      <c r="B888" s="5"/>
      <c r="C888" s="3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2.75" x14ac:dyDescent="0.2">
      <c r="A889" s="1"/>
      <c r="B889" s="5"/>
      <c r="C889" s="3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2.75" x14ac:dyDescent="0.2">
      <c r="A890" s="1"/>
      <c r="B890" s="5"/>
      <c r="C890" s="3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2.75" x14ac:dyDescent="0.2">
      <c r="A891" s="1"/>
      <c r="B891" s="5"/>
      <c r="C891" s="3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2.75" x14ac:dyDescent="0.2">
      <c r="A892" s="1"/>
      <c r="B892" s="5"/>
      <c r="C892" s="3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2.75" x14ac:dyDescent="0.2">
      <c r="A893" s="1"/>
      <c r="B893" s="5"/>
      <c r="C893" s="3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2.75" x14ac:dyDescent="0.2">
      <c r="A894" s="1"/>
      <c r="B894" s="5"/>
      <c r="C894" s="3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2.75" x14ac:dyDescent="0.2">
      <c r="A895" s="1"/>
      <c r="B895" s="5"/>
      <c r="C895" s="3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2.75" x14ac:dyDescent="0.2">
      <c r="A896" s="1"/>
      <c r="B896" s="5"/>
      <c r="C896" s="3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2.75" x14ac:dyDescent="0.2">
      <c r="A897" s="1"/>
      <c r="B897" s="5"/>
      <c r="C897" s="3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2.75" x14ac:dyDescent="0.2">
      <c r="A898" s="1"/>
      <c r="B898" s="5"/>
      <c r="C898" s="3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2.75" x14ac:dyDescent="0.2">
      <c r="A899" s="1"/>
      <c r="B899" s="5"/>
      <c r="C899" s="3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2.75" x14ac:dyDescent="0.2">
      <c r="A900" s="1"/>
      <c r="B900" s="5"/>
      <c r="C900" s="3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2.75" x14ac:dyDescent="0.2">
      <c r="A901" s="1"/>
      <c r="B901" s="5"/>
      <c r="C901" s="3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2.75" x14ac:dyDescent="0.2">
      <c r="A902" s="1"/>
      <c r="B902" s="5"/>
      <c r="C902" s="3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2.75" x14ac:dyDescent="0.2">
      <c r="A903" s="1"/>
      <c r="B903" s="5"/>
      <c r="C903" s="3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2.75" x14ac:dyDescent="0.2">
      <c r="A904" s="1"/>
      <c r="B904" s="5"/>
      <c r="C904" s="3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2.75" x14ac:dyDescent="0.2">
      <c r="A905" s="1"/>
      <c r="B905" s="5"/>
      <c r="C905" s="3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2.75" x14ac:dyDescent="0.2">
      <c r="A906" s="1"/>
      <c r="B906" s="5"/>
      <c r="C906" s="3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2.75" x14ac:dyDescent="0.2">
      <c r="A907" s="1"/>
      <c r="B907" s="5"/>
      <c r="C907" s="3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2.75" x14ac:dyDescent="0.2">
      <c r="A908" s="1"/>
      <c r="B908" s="5"/>
      <c r="C908" s="3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2.75" x14ac:dyDescent="0.2">
      <c r="A909" s="1"/>
      <c r="B909" s="5"/>
      <c r="C909" s="3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2.75" x14ac:dyDescent="0.2">
      <c r="A910" s="1"/>
      <c r="B910" s="5"/>
      <c r="C910" s="3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2.75" x14ac:dyDescent="0.2">
      <c r="A911" s="1"/>
      <c r="B911" s="5"/>
      <c r="C911" s="3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2.75" x14ac:dyDescent="0.2">
      <c r="A912" s="1"/>
      <c r="B912" s="5"/>
      <c r="C912" s="3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2.75" x14ac:dyDescent="0.2">
      <c r="A913" s="1"/>
      <c r="B913" s="5"/>
      <c r="C913" s="3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2.75" x14ac:dyDescent="0.2">
      <c r="A914" s="1"/>
      <c r="B914" s="5"/>
      <c r="C914" s="3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2.75" x14ac:dyDescent="0.2">
      <c r="A915" s="1"/>
      <c r="B915" s="5"/>
      <c r="C915" s="3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2.75" x14ac:dyDescent="0.2">
      <c r="A916" s="1"/>
      <c r="B916" s="5"/>
      <c r="C916" s="3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2.75" x14ac:dyDescent="0.2">
      <c r="A917" s="1"/>
      <c r="B917" s="5"/>
      <c r="C917" s="3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2.75" x14ac:dyDescent="0.2">
      <c r="A918" s="1"/>
      <c r="B918" s="5"/>
      <c r="C918" s="3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2.75" x14ac:dyDescent="0.2">
      <c r="A919" s="1"/>
      <c r="B919" s="5"/>
      <c r="C919" s="3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2.75" x14ac:dyDescent="0.2">
      <c r="A920" s="1"/>
      <c r="B920" s="5"/>
      <c r="C920" s="3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2.75" x14ac:dyDescent="0.2">
      <c r="A921" s="1"/>
      <c r="B921" s="5"/>
      <c r="C921" s="3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2.75" x14ac:dyDescent="0.2">
      <c r="A922" s="1"/>
      <c r="B922" s="5"/>
      <c r="C922" s="3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2.75" x14ac:dyDescent="0.2">
      <c r="A923" s="1"/>
      <c r="B923" s="5"/>
      <c r="C923" s="3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2.75" x14ac:dyDescent="0.2">
      <c r="A924" s="1"/>
      <c r="B924" s="5"/>
      <c r="C924" s="3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2.75" x14ac:dyDescent="0.2">
      <c r="A925" s="1"/>
      <c r="B925" s="5"/>
      <c r="C925" s="3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2.75" x14ac:dyDescent="0.2">
      <c r="A926" s="1"/>
      <c r="B926" s="5"/>
      <c r="C926" s="3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2.75" x14ac:dyDescent="0.2">
      <c r="A927" s="1"/>
      <c r="B927" s="5"/>
      <c r="C927" s="3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2.75" x14ac:dyDescent="0.2">
      <c r="A928" s="1"/>
      <c r="B928" s="5"/>
      <c r="C928" s="3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2.75" x14ac:dyDescent="0.2">
      <c r="A929" s="1"/>
      <c r="B929" s="5"/>
      <c r="C929" s="3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2.75" x14ac:dyDescent="0.2">
      <c r="A930" s="1"/>
      <c r="B930" s="5"/>
      <c r="C930" s="3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2.75" x14ac:dyDescent="0.2">
      <c r="A931" s="1"/>
      <c r="B931" s="5"/>
      <c r="C931" s="3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2.75" x14ac:dyDescent="0.2">
      <c r="A932" s="1"/>
      <c r="B932" s="5"/>
      <c r="C932" s="3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2.75" x14ac:dyDescent="0.2">
      <c r="A933" s="1"/>
      <c r="B933" s="5"/>
      <c r="C933" s="3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2.75" x14ac:dyDescent="0.2">
      <c r="A934" s="1"/>
      <c r="B934" s="5"/>
      <c r="C934" s="3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2.75" x14ac:dyDescent="0.2">
      <c r="A935" s="1"/>
      <c r="B935" s="5"/>
      <c r="C935" s="3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2.75" x14ac:dyDescent="0.2">
      <c r="A936" s="1"/>
      <c r="B936" s="5"/>
      <c r="C936" s="3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2.75" x14ac:dyDescent="0.2">
      <c r="A937" s="1"/>
      <c r="B937" s="5"/>
      <c r="C937" s="3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2.75" x14ac:dyDescent="0.2">
      <c r="A938" s="1"/>
      <c r="B938" s="5"/>
      <c r="C938" s="3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2.75" x14ac:dyDescent="0.2">
      <c r="A939" s="1"/>
      <c r="B939" s="5"/>
      <c r="C939" s="3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2.75" x14ac:dyDescent="0.2">
      <c r="A940" s="1"/>
      <c r="B940" s="5"/>
      <c r="C940" s="3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2.75" x14ac:dyDescent="0.2">
      <c r="A941" s="1"/>
      <c r="B941" s="5"/>
      <c r="C941" s="3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2.75" x14ac:dyDescent="0.2">
      <c r="A942" s="1"/>
      <c r="B942" s="5"/>
      <c r="C942" s="3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2.75" x14ac:dyDescent="0.2">
      <c r="A943" s="1"/>
      <c r="B943" s="5"/>
      <c r="C943" s="3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2.75" x14ac:dyDescent="0.2">
      <c r="A944" s="1"/>
      <c r="B944" s="5"/>
      <c r="C944" s="3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2.75" x14ac:dyDescent="0.2">
      <c r="A945" s="1"/>
      <c r="B945" s="5"/>
      <c r="C945" s="3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2.75" x14ac:dyDescent="0.2">
      <c r="A946" s="1"/>
      <c r="B946" s="5"/>
      <c r="C946" s="3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2.75" x14ac:dyDescent="0.2">
      <c r="A947" s="1"/>
      <c r="B947" s="5"/>
      <c r="C947" s="3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2.75" x14ac:dyDescent="0.2">
      <c r="A948" s="1"/>
      <c r="B948" s="5"/>
      <c r="C948" s="3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2.75" x14ac:dyDescent="0.2">
      <c r="A949" s="1"/>
      <c r="B949" s="5"/>
      <c r="C949" s="3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2.75" x14ac:dyDescent="0.2">
      <c r="A950" s="1"/>
      <c r="B950" s="5"/>
      <c r="C950" s="3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2.75" x14ac:dyDescent="0.2">
      <c r="A951" s="1"/>
      <c r="B951" s="5"/>
      <c r="C951" s="3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2.75" x14ac:dyDescent="0.2">
      <c r="A952" s="1"/>
      <c r="B952" s="5"/>
      <c r="C952" s="3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2.75" x14ac:dyDescent="0.2">
      <c r="A953" s="1"/>
      <c r="B953" s="5"/>
      <c r="C953" s="3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2.75" x14ac:dyDescent="0.2">
      <c r="A954" s="1"/>
      <c r="B954" s="5"/>
      <c r="C954" s="3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2.75" x14ac:dyDescent="0.2">
      <c r="A955" s="1"/>
      <c r="B955" s="5"/>
      <c r="C955" s="3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2.75" x14ac:dyDescent="0.2">
      <c r="A956" s="1"/>
      <c r="B956" s="5"/>
      <c r="C956" s="3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2.75" x14ac:dyDescent="0.2">
      <c r="A957" s="1"/>
      <c r="B957" s="5"/>
      <c r="C957" s="3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2.75" x14ac:dyDescent="0.2">
      <c r="A958" s="1"/>
      <c r="B958" s="5"/>
      <c r="C958" s="3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2.75" x14ac:dyDescent="0.2">
      <c r="A959" s="1"/>
      <c r="B959" s="5"/>
      <c r="C959" s="3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2.75" x14ac:dyDescent="0.2">
      <c r="A960" s="1"/>
      <c r="B960" s="5"/>
      <c r="C960" s="3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2.75" x14ac:dyDescent="0.2">
      <c r="A961" s="1"/>
      <c r="B961" s="5"/>
      <c r="C961" s="3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2.75" x14ac:dyDescent="0.2">
      <c r="A962" s="1"/>
      <c r="B962" s="5"/>
      <c r="C962" s="3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2.75" x14ac:dyDescent="0.2">
      <c r="A963" s="1"/>
      <c r="B963" s="5"/>
      <c r="C963" s="3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2.75" x14ac:dyDescent="0.2">
      <c r="A964" s="1"/>
      <c r="B964" s="5"/>
      <c r="C964" s="3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2.75" x14ac:dyDescent="0.2">
      <c r="A965" s="1"/>
      <c r="B965" s="5"/>
      <c r="C965" s="3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2.75" x14ac:dyDescent="0.2">
      <c r="A966" s="1"/>
      <c r="B966" s="5"/>
      <c r="C966" s="3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</sheetData>
  <mergeCells count="37">
    <mergeCell ref="B10:AC10"/>
    <mergeCell ref="B11:AC11"/>
    <mergeCell ref="B17:AC17"/>
    <mergeCell ref="B24:AC24"/>
    <mergeCell ref="B31:AC31"/>
    <mergeCell ref="B36:AC36"/>
    <mergeCell ref="B48:AC48"/>
    <mergeCell ref="B54:AC54"/>
    <mergeCell ref="A35:B35"/>
    <mergeCell ref="A47:B47"/>
    <mergeCell ref="A53:B53"/>
    <mergeCell ref="A58:B58"/>
    <mergeCell ref="A16:B16"/>
    <mergeCell ref="A22:B22"/>
    <mergeCell ref="C22:C23"/>
    <mergeCell ref="A23:B23"/>
    <mergeCell ref="A30:B30"/>
    <mergeCell ref="C4:AC4"/>
    <mergeCell ref="A6:A9"/>
    <mergeCell ref="B6:B9"/>
    <mergeCell ref="C6:C9"/>
    <mergeCell ref="D6:D8"/>
    <mergeCell ref="AG6:AG9"/>
    <mergeCell ref="O8:P8"/>
    <mergeCell ref="Q8:R8"/>
    <mergeCell ref="S8:T8"/>
    <mergeCell ref="U8:V8"/>
    <mergeCell ref="W8:X8"/>
    <mergeCell ref="Y8:Z8"/>
    <mergeCell ref="E6:AB7"/>
    <mergeCell ref="AC6:AC8"/>
    <mergeCell ref="E8:F8"/>
    <mergeCell ref="G8:H8"/>
    <mergeCell ref="I8:J8"/>
    <mergeCell ref="K8:L8"/>
    <mergeCell ref="M8:N8"/>
    <mergeCell ref="AA8:AB8"/>
  </mergeCells>
  <hyperlinks>
    <hyperlink ref="B2" r:id="rId1" xr:uid="{00000000-0004-0000-0000-000000000000}"/>
  </hyperlinks>
  <pageMargins left="0.7" right="0.7" top="0.75" bottom="0.75" header="0.3" footer="0.3"/>
  <pageSetup scale="92" orientation="portrait" horizontalDpi="0" verticalDpi="0" r:id="rId2"/>
  <rowBreaks count="1" manualBreakCount="1">
    <brk id="40" max="28" man="1"/>
  </rowBreaks>
  <colBreaks count="2" manualBreakCount="2">
    <brk id="13" max="60" man="1"/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PROGRESS FISIK</vt:lpstr>
      <vt:lpstr>'PROGRESS FISIK'!Print_Area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S8PTCJ01179835A@outlook.com</cp:lastModifiedBy>
  <dcterms:modified xsi:type="dcterms:W3CDTF">2026-02-10T08:12:33Z</dcterms:modified>
</cp:coreProperties>
</file>