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BAIHAKI\SATU DATA\PE\"/>
    </mc:Choice>
  </mc:AlternateContent>
  <xr:revisionPtr revIDLastSave="0" documentId="13_ncr:1_{066F803E-8D90-4C0F-B8E9-92B1E33A7E9C}" xr6:coauthVersionLast="47" xr6:coauthVersionMax="47" xr10:uidLastSave="{00000000-0000-0000-0000-000000000000}"/>
  <bookViews>
    <workbookView xWindow="-120" yWindow="-120" windowWidth="20640" windowHeight="11760" xr2:uid="{00000000-000D-0000-FFFF-FFFF00000000}"/>
  </bookViews>
  <sheets>
    <sheet name="RPJM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mGOnHZJebdX1OBCpFgP2bOthfsioSnW4JosO8RrE6gA="/>
    </ext>
  </extLst>
</workbook>
</file>

<file path=xl/calcChain.xml><?xml version="1.0" encoding="utf-8"?>
<calcChain xmlns="http://schemas.openxmlformats.org/spreadsheetml/2006/main">
  <c r="I40" i="1" l="1"/>
  <c r="H47" i="1"/>
  <c r="I47" i="1" s="1"/>
  <c r="G46" i="1"/>
  <c r="G45" i="1"/>
  <c r="H44" i="1"/>
  <c r="I44" i="1" s="1"/>
  <c r="I43" i="1"/>
  <c r="H42" i="1"/>
  <c r="I42" i="1" s="1"/>
  <c r="I41" i="1"/>
  <c r="H39" i="1"/>
  <c r="I39" i="1" s="1"/>
  <c r="H38" i="1"/>
  <c r="I38" i="1" s="1"/>
  <c r="H37" i="1"/>
  <c r="I37" i="1" s="1"/>
  <c r="G36" i="1"/>
  <c r="H35" i="1"/>
  <c r="H34" i="1"/>
  <c r="I34" i="1" s="1"/>
  <c r="H33" i="1"/>
  <c r="I33" i="1" s="1"/>
  <c r="H32" i="1"/>
  <c r="I32" i="1" s="1"/>
  <c r="H31" i="1"/>
  <c r="I31" i="1" s="1"/>
  <c r="H30" i="1"/>
  <c r="I30" i="1" s="1"/>
  <c r="H29" i="1"/>
  <c r="I29" i="1" s="1"/>
  <c r="H28" i="1"/>
  <c r="I28" i="1" s="1"/>
  <c r="G27" i="1"/>
  <c r="H25" i="1"/>
  <c r="I25" i="1" s="1"/>
  <c r="H24" i="1"/>
  <c r="I24" i="1" s="1"/>
  <c r="H23" i="1"/>
  <c r="I23" i="1" s="1"/>
  <c r="G22" i="1"/>
  <c r="H21" i="1"/>
  <c r="I21" i="1" s="1"/>
  <c r="H20" i="1"/>
  <c r="I20" i="1" s="1"/>
  <c r="H19" i="1"/>
  <c r="I19" i="1" s="1"/>
  <c r="H18" i="1"/>
  <c r="I18" i="1" s="1"/>
  <c r="H17" i="1"/>
  <c r="H16" i="1"/>
  <c r="I16" i="1" s="1"/>
  <c r="H15" i="1"/>
  <c r="I15" i="1" s="1"/>
  <c r="H14" i="1"/>
  <c r="I14" i="1" s="1"/>
  <c r="H13" i="1"/>
  <c r="I13" i="1" s="1"/>
  <c r="H12" i="1"/>
  <c r="I12" i="1" s="1"/>
  <c r="H11" i="1"/>
  <c r="I11" i="1" s="1"/>
  <c r="G10" i="1"/>
  <c r="H9" i="1"/>
  <c r="I9" i="1" s="1"/>
  <c r="H8" i="1"/>
  <c r="I8" i="1" s="1"/>
  <c r="H7" i="1"/>
  <c r="I7" i="1" s="1"/>
  <c r="G6" i="1"/>
  <c r="G5" i="1"/>
  <c r="H4" i="1"/>
  <c r="I4" i="1" s="1"/>
  <c r="H3" i="1"/>
  <c r="I3" i="1" s="1"/>
  <c r="H2" i="1"/>
  <c r="H36" i="1" l="1"/>
  <c r="I36" i="1" s="1"/>
  <c r="H10" i="1"/>
  <c r="I10" i="1" s="1"/>
  <c r="H50" i="1"/>
  <c r="I50" i="1" s="1"/>
  <c r="H6" i="1"/>
  <c r="I6" i="1" s="1"/>
  <c r="G26" i="1"/>
  <c r="I17" i="1"/>
  <c r="H27" i="1"/>
  <c r="I27" i="1" s="1"/>
  <c r="H5" i="1"/>
  <c r="I5" i="1" s="1"/>
  <c r="H22" i="1"/>
  <c r="I22" i="1" s="1"/>
  <c r="I35" i="1"/>
  <c r="I2" i="1"/>
  <c r="H46" i="1"/>
  <c r="I46" i="1" s="1"/>
  <c r="H45" i="1"/>
  <c r="I45" i="1" s="1"/>
  <c r="H26" i="1" l="1"/>
  <c r="I26" i="1" s="1"/>
  <c r="H48" i="1" l="1"/>
  <c r="I48" i="1" s="1"/>
  <c r="H49" i="1"/>
  <c r="I4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8" authorId="0" shapeId="0" xr:uid="{00000000-0006-0000-0000-000009000000}">
      <text>
        <r>
          <rPr>
            <sz val="11"/>
            <color rgb="FF000000"/>
            <rFont val="Calibri"/>
            <scheme val="minor"/>
          </rPr>
          <t>======
ID#AAABEbTQ3Tg
USER    (2023-12-22 00:10:50)
Menunggu data rilis dari BPS</t>
        </r>
      </text>
    </comment>
    <comment ref="G9" authorId="0" shapeId="0" xr:uid="{00000000-0006-0000-0000-000010000000}">
      <text>
        <r>
          <rPr>
            <sz val="11"/>
            <color rgb="FF000000"/>
            <rFont val="Calibri"/>
            <scheme val="minor"/>
          </rPr>
          <t>======
ID#AAABEbTQ3TU
USER    (2023-12-22 00:10:50)
menunggu hasil penghitungan akhir bulan desember</t>
        </r>
      </text>
    </comment>
    <comment ref="G10" authorId="0" shapeId="0" xr:uid="{00000000-0006-0000-0000-000008000000}">
      <text>
        <r>
          <rPr>
            <sz val="11"/>
            <color rgb="FF000000"/>
            <rFont val="Calibri"/>
            <scheme val="minor"/>
          </rPr>
          <t>======
ID#AAABEbTQ3Tc
USER    (2023-12-22 00:10:50)
proses penghitungan</t>
        </r>
      </text>
    </comment>
    <comment ref="G13" authorId="0" shapeId="0" xr:uid="{00000000-0006-0000-0000-000013000000}">
      <text>
        <r>
          <rPr>
            <sz val="11"/>
            <color rgb="FF000000"/>
            <rFont val="Calibri"/>
            <scheme val="minor"/>
          </rPr>
          <t>======
ID#AAABEbTQ3S8
USER    (2023-12-22 00:10:50)
menunggu hasil perhitungan akhir bulan desember</t>
        </r>
      </text>
    </comment>
    <comment ref="G16" authorId="0" shapeId="0" xr:uid="{00000000-0006-0000-0000-000012000000}">
      <text>
        <r>
          <rPr>
            <sz val="11"/>
            <color rgb="FF000000"/>
            <rFont val="Calibri"/>
            <scheme val="minor"/>
          </rPr>
          <t>======
ID#AAABEbTQ3TY
USER    (2023-12-22 00:10:50)
menunggu data dari BPS rilis</t>
        </r>
      </text>
    </comment>
    <comment ref="G18" authorId="0" shapeId="0" xr:uid="{00000000-0006-0000-0000-00000C000000}">
      <text>
        <r>
          <rPr>
            <sz val="11"/>
            <color rgb="FF000000"/>
            <rFont val="Calibri"/>
            <scheme val="minor"/>
          </rPr>
          <t>======
ID#AAABEbTO07o
USER    (2023-12-22 00:10:50)
menunggu rilis data dari BPS</t>
        </r>
      </text>
    </comment>
    <comment ref="G19" authorId="0" shapeId="0" xr:uid="{00000000-0006-0000-0000-000005000000}">
      <text>
        <r>
          <rPr>
            <sz val="11"/>
            <color rgb="FF000000"/>
            <rFont val="Calibri"/>
            <scheme val="minor"/>
          </rPr>
          <t>======
ID#AAABEbTO074
USER    (2023-12-22 00:10:50)
menunggu data rilis dari BPS</t>
        </r>
      </text>
    </comment>
    <comment ref="G20" authorId="0" shapeId="0" xr:uid="{00000000-0006-0000-0000-00000F000000}">
      <text>
        <r>
          <rPr>
            <sz val="11"/>
            <color rgb="FF000000"/>
            <rFont val="Calibri"/>
            <scheme val="minor"/>
          </rPr>
          <t>======
ID#AAABEbTQ3S0
USER    (2023-12-22 00:10:50)
Menunggu data rilis dari BPS</t>
        </r>
      </text>
    </comment>
    <comment ref="G21" authorId="0" shapeId="0" xr:uid="{00000000-0006-0000-0000-000001000000}">
      <text>
        <r>
          <rPr>
            <sz val="11"/>
            <color rgb="FF000000"/>
            <rFont val="Calibri"/>
            <scheme val="minor"/>
          </rPr>
          <t>======
ID#AAABEbTO07s
USER    (2023-12-22 00:10:50)
Menunggu data rilis dari BPS</t>
        </r>
      </text>
    </comment>
    <comment ref="G24" authorId="0" shapeId="0" xr:uid="{00000000-0006-0000-0000-000014000000}">
      <text>
        <r>
          <rPr>
            <sz val="11"/>
            <color rgb="FF000000"/>
            <rFont val="Calibri"/>
            <scheme val="minor"/>
          </rPr>
          <t>======
ID#AAABEbTQ3Sw
USER    (2023-12-22 00:10:50)
capaian per triwulan III tahun 2023</t>
        </r>
      </text>
    </comment>
    <comment ref="G25" authorId="0" shapeId="0" xr:uid="{00000000-0006-0000-0000-000004000000}">
      <text>
        <r>
          <rPr>
            <sz val="11"/>
            <color rgb="FF000000"/>
            <rFont val="Calibri"/>
            <scheme val="minor"/>
          </rPr>
          <t>======
ID#AAABEbTO07w
USER    (2023-12-22 00:10:50)
menunggu proses penghitungan dari bidang pariwisata</t>
        </r>
      </text>
    </comment>
    <comment ref="G27" authorId="0" shapeId="0" xr:uid="{00000000-0006-0000-0000-00000A000000}">
      <text>
        <r>
          <rPr>
            <sz val="11"/>
            <color rgb="FF000000"/>
            <rFont val="Calibri"/>
            <scheme val="minor"/>
          </rPr>
          <t>======
ID#AAABEbTO07k
USER    (2023-12-22 00:10:50)
pekerjaan belum selesai sehingga belum bisa dihitung</t>
        </r>
      </text>
    </comment>
    <comment ref="G28" authorId="0" shapeId="0" xr:uid="{00000000-0006-0000-0000-000015000000}">
      <text>
        <r>
          <rPr>
            <sz val="11"/>
            <color rgb="FF000000"/>
            <rFont val="Calibri"/>
            <scheme val="minor"/>
          </rPr>
          <t>======
ID#AAABEbTQ3TA
USER    (2023-12-22 00:10:50)
Masih pelaksanaan pekerjaan sehingga belum bisa dilakukan penghitungan
------
ID#AAABEbTQ3TE
Maulidia Risda Hilmaniar    (2023-12-30 13:11:51)
Data sudah di update per 30 12 23</t>
        </r>
      </text>
    </comment>
    <comment ref="G29" authorId="0" shapeId="0" xr:uid="{00000000-0006-0000-0000-000007000000}">
      <text>
        <r>
          <rPr>
            <sz val="11"/>
            <color rgb="FF000000"/>
            <rFont val="Calibri"/>
            <scheme val="minor"/>
          </rPr>
          <t>======
ID#AAABEbTO08A
USER    (2023-12-22 00:10:50)
masih dalam proses penghitungan
------
ID#AAABEbTO08E
Maulidia Risda Hilmaniar    (2023-12-29 02:42:15)
data sudah di update per 29 12 23</t>
        </r>
      </text>
    </comment>
    <comment ref="G30" authorId="0" shapeId="0" xr:uid="{00000000-0006-0000-0000-00000B000000}">
      <text>
        <r>
          <rPr>
            <sz val="11"/>
            <color rgb="FF000000"/>
            <rFont val="Calibri"/>
            <scheme val="minor"/>
          </rPr>
          <t>======
ID#AAABEbTO08I
USER    (2023-12-22 00:10:50)
masih dalam proses pekerjaan sehingga belum bisa dilakukan penghitungan</t>
        </r>
      </text>
    </comment>
    <comment ref="G31" authorId="0" shapeId="0" xr:uid="{00000000-0006-0000-0000-000002000000}">
      <text>
        <r>
          <rPr>
            <sz val="11"/>
            <color rgb="FF000000"/>
            <rFont val="Calibri"/>
            <scheme val="minor"/>
          </rPr>
          <t>======
ID#AAABEbTO08Q
USER    (2023-12-22 00:10:50)
masih dalam proses pekerjaan sehingga belum bisa dilakukan penghitungan</t>
        </r>
      </text>
    </comment>
    <comment ref="G34" authorId="0" shapeId="0" xr:uid="{00000000-0006-0000-0000-000003000000}">
      <text>
        <r>
          <rPr>
            <sz val="11"/>
            <color rgb="FF000000"/>
            <rFont val="Calibri"/>
            <scheme val="minor"/>
          </rPr>
          <t>======
ID#AAABEbTO070
USER    (2023-12-22 00:10:50)
menunggu rilis BPS</t>
        </r>
      </text>
    </comment>
    <comment ref="G35" authorId="0" shapeId="0" xr:uid="{00000000-0006-0000-0000-000011000000}">
      <text>
        <r>
          <rPr>
            <sz val="11"/>
            <color rgb="FF000000"/>
            <rFont val="Calibri"/>
            <scheme val="minor"/>
          </rPr>
          <t>======
ID#AAABEbTQ3S4
USER    (2023-12-22 00:10:50)
menunggu data rilis dari BPS</t>
        </r>
      </text>
    </comment>
    <comment ref="G37" authorId="0" shapeId="0" xr:uid="{00000000-0006-0000-0000-000006000000}">
      <text>
        <r>
          <rPr>
            <sz val="11"/>
            <color rgb="FF000000"/>
            <rFont val="Calibri"/>
            <scheme val="minor"/>
          </rPr>
          <t>======
ID#AAABEbTO078
USER    (2023-12-22 00:10:50)
masih proses penghitungan</t>
        </r>
      </text>
    </comment>
    <comment ref="G44" authorId="0" shapeId="0" xr:uid="{00000000-0006-0000-0000-00000E000000}">
      <text>
        <r>
          <rPr>
            <sz val="11"/>
            <color rgb="FF000000"/>
            <rFont val="Calibri"/>
            <scheme val="minor"/>
          </rPr>
          <t>======
ID#AAABEbTQ3TM
USER    (2023-12-22 00:10:50)
Data per 6 Desember 2023
------
ID#AAABEbTQ3TQ
Ira Rafanda    (2024-01-02 07:35:58)
Data Per 31 Desember 2023</t>
        </r>
      </text>
    </comment>
    <comment ref="G47" authorId="0" shapeId="0" xr:uid="{00000000-0006-0000-0000-00000D000000}">
      <text>
        <r>
          <rPr>
            <sz val="11"/>
            <color rgb="FF000000"/>
            <rFont val="Calibri"/>
            <scheme val="minor"/>
          </rPr>
          <t>======
ID#AAABEbTO08M
USER    (2023-12-22 00:10:50)
data per 30 November 2023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o4dgSU1NmwPWs05pUwNLlT7hmPg=="/>
    </ext>
  </extLst>
</comments>
</file>

<file path=xl/sharedStrings.xml><?xml version="1.0" encoding="utf-8"?>
<sst xmlns="http://schemas.openxmlformats.org/spreadsheetml/2006/main" count="177" uniqueCount="123">
  <si>
    <t>No</t>
  </si>
  <si>
    <t>Tujuan/Sasaran</t>
  </si>
  <si>
    <t>Indikator Kinerja Tujuan/Sasaran</t>
  </si>
  <si>
    <t>Capaian Kinerja RPJMD Tahun 2022</t>
  </si>
  <si>
    <t>SKPD</t>
  </si>
  <si>
    <t>I</t>
  </si>
  <si>
    <t>Meningkatkan kualitas sumber daya manusia dan pelayanan dasar lainnya</t>
  </si>
  <si>
    <t>Indeks Pembangunan Manusia (IPM)</t>
  </si>
  <si>
    <t>Indeks</t>
  </si>
  <si>
    <t>%</t>
  </si>
  <si>
    <t>Meningkatnya akses dan kualitas pelayanan pendidikan</t>
  </si>
  <si>
    <t>Harapan lama sekolah</t>
  </si>
  <si>
    <t>Thn</t>
  </si>
  <si>
    <t>Dinas Pendidikan</t>
  </si>
  <si>
    <t>Rata-rata lama sekolah</t>
  </si>
  <si>
    <t>Persentase PAUD formal terakreditasi A</t>
  </si>
  <si>
    <t>Persentase satuan pendidikan terakreditasi A</t>
  </si>
  <si>
    <t>Meningkatnya akses dan kualitas pelayanan kesehatan</t>
  </si>
  <si>
    <t>Angka Harapan Hidup/Umur Harapan Hidup</t>
  </si>
  <si>
    <t>Nilai</t>
  </si>
  <si>
    <t>Dinas Kesehatan</t>
  </si>
  <si>
    <t>Persentase wanita pernah kawin usia (15-49) tahun  menurut usia kawin pertama; usia ≤ 20 tahun</t>
  </si>
  <si>
    <t>Dinas Pengendalian Penduduk, Keluarga Berencana, Pemberdayaan Perempuan dan Perlindungan Anak</t>
  </si>
  <si>
    <t>Tingkat kesehatan Rumah Sakit (RS)</t>
  </si>
  <si>
    <t>Predikat</t>
  </si>
  <si>
    <t>AA  (87,40)</t>
  </si>
  <si>
    <t>AAA</t>
  </si>
  <si>
    <t>AA    (91,59)</t>
  </si>
  <si>
    <t>RSUD Brigjend H. Hasan Basry</t>
  </si>
  <si>
    <t>Persentase fasilitas kesehatan yang terakreditasi paripurna</t>
  </si>
  <si>
    <t>Tercukupinya ketersediaan pangan yang beragam dan aman</t>
  </si>
  <si>
    <t>PPH Ketersediaan</t>
  </si>
  <si>
    <t>Skor</t>
  </si>
  <si>
    <t>Dinas Ketahanan Pangan</t>
  </si>
  <si>
    <t>Meningkatnya pelayanan dasar bagi masyarakat</t>
  </si>
  <si>
    <t xml:space="preserve">Persentase capaian perangkat daerah dalam menerapkan SPM </t>
  </si>
  <si>
    <t>Bagian Pemerintahan (Dinas Pendidikan, Dinas Kesehatan, Dinas PUTR, Dispera KPLH)</t>
  </si>
  <si>
    <t>Meningkatnya perlindungan sosial dan masyarakat</t>
  </si>
  <si>
    <t>Persentase angka PMKS yang mandiri</t>
  </si>
  <si>
    <t>Dinas Sosial</t>
  </si>
  <si>
    <t>II</t>
  </si>
  <si>
    <t>Meningkatkan pertumbuhan ekonomi yang berkualitas dan inklusif yang berdampak terhadap angka kemiskinan</t>
  </si>
  <si>
    <t>Tingkat kemiskinan</t>
  </si>
  <si>
    <t>Menurunnya kemiskinan dan kesenjangan antar wilayah</t>
  </si>
  <si>
    <t>Indeks Gini</t>
  </si>
  <si>
    <t>Menurunnya tingkat penganguran terbuka</t>
  </si>
  <si>
    <t>Tingkat pengangguran terbuka</t>
  </si>
  <si>
    <t>Dinas Tenaga Kerja, Koperasi, Usaha Kecil dan Perindustrian</t>
  </si>
  <si>
    <t>Laju Pertumbuhan Ekonomi</t>
  </si>
  <si>
    <t>Meningkatnya laju pertumbuhan ekonomi sektor unggulan</t>
  </si>
  <si>
    <t>Laju pertumbuhan ekonomi kategori industri pengolahan</t>
  </si>
  <si>
    <t xml:space="preserve"> Laju pertumbuhan ekonomi kategori  perdagangan besar, eceran, reparasi mobil dan sepeda motor</t>
  </si>
  <si>
    <t>Dinas Perdagangan</t>
  </si>
  <si>
    <t>Laju pertumbuhan  ekonomi kategori  pertanian, kehutanan dan perikanan</t>
  </si>
  <si>
    <t>Dinas Pertanian, Dinas Perikanan, Disnakerkop UKP</t>
  </si>
  <si>
    <t>Persentase koperasi sehat</t>
  </si>
  <si>
    <t>Meningkatnya Pendapatan Asli Daerah (PAD)</t>
  </si>
  <si>
    <t>Peningkatan retribusi dan pajak daerah</t>
  </si>
  <si>
    <t>Milyar Rupiah</t>
  </si>
  <si>
    <t>Badan Keuangan Daerah</t>
  </si>
  <si>
    <t>Meningkatnya investasi PMDN</t>
  </si>
  <si>
    <t>Persentase peningkatan Penanaman Modal</t>
  </si>
  <si>
    <t>Dinas Penanaman Modal, Pelayanan Terpadu Satu Pintu</t>
  </si>
  <si>
    <t>Meningkatnya pemanfaatan potensi pariwisata dan kebudayaan bagi masyarakat</t>
  </si>
  <si>
    <t>Tingkat Pengeluaran Wisatawan (Spending of money)</t>
  </si>
  <si>
    <t>Rp</t>
  </si>
  <si>
    <t>14.705.425.000</t>
  </si>
  <si>
    <t>9.073.800.000</t>
  </si>
  <si>
    <t>Dinas Pemuda, Olahraga dan Pariwisata</t>
  </si>
  <si>
    <t>III</t>
  </si>
  <si>
    <t>Meningkatkan infrastruktur ekonomi dan sosial yang berkualitas</t>
  </si>
  <si>
    <t>Persentase infrastruktur ekonomi dan sosial yang berkualitas</t>
  </si>
  <si>
    <t>Meningkatnya infrastruktur ekonomi dan sosial yang berkualitas</t>
  </si>
  <si>
    <t>Persentase kondisi jalan baik dengan kecepatan ≥ 40 Km/jam</t>
  </si>
  <si>
    <t>Dinas Pekerjaan Umum dan Tata Ruang</t>
  </si>
  <si>
    <t>Persentase kinerja sistem jaringan irigasi</t>
  </si>
  <si>
    <t>Persentase kecukupan sarana dan prasarana publik</t>
  </si>
  <si>
    <t>Persentase kecukupan RTH Publik</t>
  </si>
  <si>
    <t>Dinas Perumahan Rakyat, Kawasan Permukiman dan Lingkungan Hidup</t>
  </si>
  <si>
    <t>Persentase perumahan dan kawasan permukiman yang berkualitas</t>
  </si>
  <si>
    <t>IV</t>
  </si>
  <si>
    <t>Meningkatkan sumber daya daerah dan kualitas lingkungan hidup dalam menjamin pembangunan berkelanjutan</t>
  </si>
  <si>
    <t>Indeks Desa Membangun (IDM)</t>
  </si>
  <si>
    <t>Dinas Pemberdayaan Masyarakat dan Desa</t>
  </si>
  <si>
    <t>Meningkatnya kapasitas pemberdayaan kelompok masyarakat</t>
  </si>
  <si>
    <t>Indeks Pembangunan Gender (IPG)</t>
  </si>
  <si>
    <t>Meningkatnya pemberdayaan responsif gender dan perlindungan terhadap anak</t>
  </si>
  <si>
    <t>Persentase desa/kelurahan layak anak</t>
  </si>
  <si>
    <t>Indeks kualitas lingkungan hidup</t>
  </si>
  <si>
    <t>Meningkatnya kualitas lingkungan hidup</t>
  </si>
  <si>
    <t>V</t>
  </si>
  <si>
    <t>Meningkatkan tata kelola pemerintahan yang baik dan bersih serta layanan publik yang berkualitas berbasis teknologi informasi</t>
  </si>
  <si>
    <t>Indeks Reformasi Birokrasi</t>
  </si>
  <si>
    <t>Bagian Organisasi dan Pendayagunaan Aparatur Daerah Sekretariat Daerah</t>
  </si>
  <si>
    <t>Meningkatnya akuntabilitas instansi pemerintah dan kualitas pelayanan publik</t>
  </si>
  <si>
    <t>Predikat AKIP</t>
  </si>
  <si>
    <t>A     (81,50)</t>
  </si>
  <si>
    <t>A    (80,10)</t>
  </si>
  <si>
    <t>A      (82,08)</t>
  </si>
  <si>
    <t>Kategori nilai kinerja Unit Pelayanan Publik (UPP)</t>
  </si>
  <si>
    <t>A        (4,54)</t>
  </si>
  <si>
    <t>A       (4,51)</t>
  </si>
  <si>
    <t>Meningkatnya kinerja keuangan dan kinerja birokrasi</t>
  </si>
  <si>
    <t>Kualitas aspek perencanaan</t>
  </si>
  <si>
    <t>Badan Perencanaan Pembangunan, Penelitian dan Pengembangan Daerah</t>
  </si>
  <si>
    <t>Opini WTP BPK terhadap LKPD</t>
  </si>
  <si>
    <t>WTP</t>
  </si>
  <si>
    <t>Indeks profesionalisme ASN</t>
  </si>
  <si>
    <t>Badan Kepegawaian dan Pengembangan Sumber Daya Manusia</t>
  </si>
  <si>
    <t>Meningkatnya penggunaan sistem informasi daerah</t>
  </si>
  <si>
    <t>Persentase perangkat daerah yang mengimplementasikan teknologi informasi dengan baik</t>
  </si>
  <si>
    <t>Dinas Komunikasi dan Informatika</t>
  </si>
  <si>
    <t>Persentase pemerintah desa yang menggunakan teknologi informasi dalam pemberian layanan</t>
  </si>
  <si>
    <t>Meningkatnya kehidupan sosial keagamaan</t>
  </si>
  <si>
    <t>Persentase peningkatan penerimaan zakat</t>
  </si>
  <si>
    <t>Bagian Kesejahteraan Rakyat Sekretariat Daerah</t>
  </si>
  <si>
    <t>Total Capaian Sangat Tinggi/Total Indikator Capaian Sangat Tinggi X 100</t>
  </si>
  <si>
    <t>Total Persentase Capaian/Total Indikator X 100</t>
  </si>
  <si>
    <t>Total Capaian Tinggi/Total Indikator Capaian Tinggi X 100</t>
  </si>
  <si>
    <t xml:space="preserve"> Realisasi Capaian Sasaran RPJMD Tahun 2023</t>
  </si>
  <si>
    <t xml:space="preserve"> Target Capaian Sasaran RPJMD Tahun 2023</t>
  </si>
  <si>
    <t>Persentase Capaian Tingkat Capaian Target RPJMD Hasil Pelaksanaan RKPD Tahun 2023 (%)</t>
  </si>
  <si>
    <t>Kriteria Kinerja Tingkat Capaian Target RPJMD Hasil Pelaksanaan RKPD Tahun 2023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</si>
</sst>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??_);_(@_)"/>
    <numFmt numFmtId="165" formatCode="_(* #,##0.00_);_(* \(#,##0.00\);_(* &quot;-&quot;??_);_(@_)"/>
    <numFmt numFmtId="166" formatCode="0.000"/>
    <numFmt numFmtId="167" formatCode="_(* #,##0_);_(* \(#,##0\);_(* &quot;-&quot;_);_(@_)"/>
  </numFmts>
  <fonts count="7" x14ac:knownFonts="1">
    <font>
      <sz val="11"/>
      <color rgb="FF000000"/>
      <name val="Calibri"/>
      <scheme val="minor"/>
    </font>
    <font>
      <sz val="11"/>
      <name val="Calibri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vertical="center"/>
    </xf>
    <xf numFmtId="2" fontId="3" fillId="0" borderId="1" xfId="0" applyNumberFormat="1" applyFont="1" applyFill="1" applyBorder="1" applyAlignment="1">
      <alignment horizontal="center" vertical="top"/>
    </xf>
    <xf numFmtId="2" fontId="2" fillId="0" borderId="0" xfId="0" applyNumberFormat="1" applyFont="1" applyFill="1"/>
    <xf numFmtId="164" fontId="3" fillId="0" borderId="0" xfId="0" applyNumberFormat="1" applyFont="1" applyFill="1" applyAlignment="1">
      <alignment vertical="top"/>
    </xf>
    <xf numFmtId="165" fontId="3" fillId="0" borderId="0" xfId="0" applyNumberFormat="1" applyFont="1" applyFill="1"/>
    <xf numFmtId="164" fontId="3" fillId="0" borderId="0" xfId="0" applyNumberFormat="1" applyFont="1" applyFill="1" applyAlignment="1">
      <alignment horizontal="right" vertical="top"/>
    </xf>
    <xf numFmtId="166" fontId="2" fillId="0" borderId="0" xfId="0" applyNumberFormat="1" applyFont="1" applyFill="1"/>
    <xf numFmtId="164" fontId="3" fillId="0" borderId="2" xfId="0" applyNumberFormat="1" applyFont="1" applyFill="1" applyBorder="1" applyAlignment="1">
      <alignment vertical="top"/>
    </xf>
    <xf numFmtId="164" fontId="3" fillId="0" borderId="2" xfId="0" applyNumberFormat="1" applyFont="1" applyFill="1" applyBorder="1" applyAlignment="1">
      <alignment horizontal="right" vertical="top"/>
    </xf>
    <xf numFmtId="167" fontId="2" fillId="0" borderId="0" xfId="0" applyNumberFormat="1" applyFont="1" applyFill="1"/>
    <xf numFmtId="2" fontId="2" fillId="0" borderId="0" xfId="0" quotePrefix="1" applyNumberFormat="1" applyFont="1" applyFill="1" applyAlignment="1">
      <alignment wrapText="1"/>
    </xf>
    <xf numFmtId="0" fontId="3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/>
    </xf>
    <xf numFmtId="164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2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center" vertical="top"/>
    </xf>
    <xf numFmtId="2" fontId="3" fillId="0" borderId="3" xfId="0" applyNumberFormat="1" applyFont="1" applyFill="1" applyBorder="1" applyAlignment="1">
      <alignment horizontal="center" vertical="top"/>
    </xf>
    <xf numFmtId="0" fontId="2" fillId="0" borderId="3" xfId="0" applyFont="1" applyFill="1" applyBorder="1" applyAlignment="1"/>
    <xf numFmtId="9" fontId="3" fillId="0" borderId="3" xfId="0" applyNumberFormat="1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vertical="top"/>
    </xf>
    <xf numFmtId="166" fontId="3" fillId="0" borderId="3" xfId="0" applyNumberFormat="1" applyFont="1" applyFill="1" applyBorder="1" applyAlignment="1">
      <alignment horizontal="center" vertical="top"/>
    </xf>
    <xf numFmtId="1" fontId="3" fillId="0" borderId="3" xfId="0" quotePrefix="1" applyNumberFormat="1" applyFont="1" applyFill="1" applyBorder="1" applyAlignment="1">
      <alignment vertical="top"/>
    </xf>
    <xf numFmtId="1" fontId="3" fillId="0" borderId="3" xfId="0" applyNumberFormat="1" applyFont="1" applyFill="1" applyBorder="1" applyAlignment="1">
      <alignment horizontal="center" vertical="top"/>
    </xf>
    <xf numFmtId="0" fontId="2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2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vertical="top"/>
    </xf>
    <xf numFmtId="9" fontId="3" fillId="0" borderId="3" xfId="0" applyNumberFormat="1" applyFont="1" applyFill="1" applyBorder="1" applyAlignment="1">
      <alignment vertical="top"/>
    </xf>
    <xf numFmtId="0" fontId="5" fillId="0" borderId="3" xfId="0" applyFont="1" applyFill="1" applyBorder="1" applyAlignment="1">
      <alignment vertical="center"/>
    </xf>
  </cellXfs>
  <cellStyles count="1">
    <cellStyle name="Normal" xfId="0" builtinId="0"/>
  </cellStyles>
  <dxfs count="40">
    <dxf>
      <font>
        <sz val="11"/>
      </font>
      <fill>
        <patternFill patternType="solid">
          <fgColor rgb="FFFFC000"/>
          <bgColor rgb="FFFFC000"/>
        </patternFill>
      </fill>
    </dxf>
    <dxf>
      <font>
        <sz val="11"/>
      </font>
      <fill>
        <patternFill patternType="solid">
          <fgColor rgb="FFFF0000"/>
          <bgColor rgb="FFFF0000"/>
        </patternFill>
      </fill>
    </dxf>
    <dxf>
      <font>
        <sz val="11"/>
      </font>
      <fill>
        <patternFill patternType="solid">
          <fgColor rgb="FF5C9BD5"/>
          <bgColor rgb="FF5C9BD5"/>
        </patternFill>
      </fill>
    </dxf>
    <dxf>
      <font>
        <sz val="11"/>
      </font>
      <fill>
        <patternFill patternType="solid">
          <fgColor rgb="FF00B050"/>
          <bgColor rgb="FF00B050"/>
        </patternFill>
      </fill>
    </dxf>
    <dxf>
      <font>
        <sz val="11"/>
      </font>
      <fill>
        <patternFill patternType="solid">
          <fgColor rgb="FFFFFF00"/>
          <bgColor rgb="FFFFFF00"/>
        </patternFill>
      </fill>
    </dxf>
    <dxf>
      <font>
        <sz val="11"/>
      </font>
      <fill>
        <patternFill patternType="solid">
          <fgColor rgb="FF5C9BD5"/>
          <bgColor rgb="FF5C9BD5"/>
        </patternFill>
      </fill>
    </dxf>
    <dxf>
      <font>
        <sz val="11"/>
      </font>
      <fill>
        <patternFill patternType="solid">
          <fgColor rgb="FFFF0000"/>
          <bgColor rgb="FFFF0000"/>
        </patternFill>
      </fill>
    </dxf>
    <dxf>
      <font>
        <sz val="11"/>
      </font>
      <fill>
        <patternFill patternType="solid">
          <fgColor rgb="FF00B050"/>
          <bgColor rgb="FF00B050"/>
        </patternFill>
      </fill>
    </dxf>
    <dxf>
      <font>
        <sz val="11"/>
      </font>
      <fill>
        <patternFill patternType="solid">
          <fgColor rgb="FFFFFF00"/>
          <bgColor rgb="FFFFFF00"/>
        </patternFill>
      </fill>
    </dxf>
    <dxf>
      <font>
        <sz val="11"/>
      </font>
      <fill>
        <patternFill patternType="solid">
          <fgColor rgb="FFFFC000"/>
          <bgColor rgb="FFFFC000"/>
        </patternFill>
      </fill>
    </dxf>
    <dxf>
      <font>
        <sz val="11"/>
      </font>
      <fill>
        <patternFill patternType="solid">
          <fgColor rgb="FFFFC000"/>
          <bgColor rgb="FFFFC000"/>
        </patternFill>
      </fill>
    </dxf>
    <dxf>
      <font>
        <sz val="11"/>
      </font>
      <fill>
        <patternFill patternType="solid">
          <fgColor rgb="FFFF0000"/>
          <bgColor rgb="FFFF0000"/>
        </patternFill>
      </fill>
    </dxf>
    <dxf>
      <font>
        <sz val="11"/>
      </font>
      <fill>
        <patternFill patternType="solid">
          <fgColor rgb="FF5C9BD5"/>
          <bgColor rgb="FF5C9BD5"/>
        </patternFill>
      </fill>
    </dxf>
    <dxf>
      <font>
        <sz val="11"/>
      </font>
      <fill>
        <patternFill patternType="solid">
          <fgColor rgb="FF00B050"/>
          <bgColor rgb="FF00B050"/>
        </patternFill>
      </fill>
    </dxf>
    <dxf>
      <font>
        <sz val="11"/>
      </font>
      <fill>
        <patternFill patternType="solid">
          <fgColor rgb="FFFFFF00"/>
          <bgColor rgb="FFFFFF00"/>
        </patternFill>
      </fill>
    </dxf>
    <dxf>
      <font>
        <sz val="11"/>
      </font>
      <fill>
        <patternFill patternType="solid">
          <fgColor rgb="FFFFC000"/>
          <bgColor rgb="FFFFC000"/>
        </patternFill>
      </fill>
    </dxf>
    <dxf>
      <font>
        <sz val="11"/>
      </font>
      <fill>
        <patternFill patternType="solid">
          <fgColor rgb="FFFF0000"/>
          <bgColor rgb="FFFF0000"/>
        </patternFill>
      </fill>
    </dxf>
    <dxf>
      <font>
        <sz val="11"/>
      </font>
      <fill>
        <patternFill patternType="solid">
          <fgColor rgb="FF5C9BD5"/>
          <bgColor rgb="FF5C9BD5"/>
        </patternFill>
      </fill>
    </dxf>
    <dxf>
      <font>
        <sz val="11"/>
      </font>
      <fill>
        <patternFill patternType="solid">
          <fgColor rgb="FF00B050"/>
          <bgColor rgb="FF00B050"/>
        </patternFill>
      </fill>
    </dxf>
    <dxf>
      <font>
        <sz val="11"/>
      </font>
      <fill>
        <patternFill patternType="solid">
          <fgColor rgb="FFFFFF00"/>
          <bgColor rgb="FFFFFF00"/>
        </patternFill>
      </fill>
    </dxf>
    <dxf>
      <font>
        <sz val="11"/>
      </font>
      <fill>
        <patternFill patternType="solid">
          <fgColor rgb="FF5C9BD5"/>
          <bgColor rgb="FF5C9BD5"/>
        </patternFill>
      </fill>
    </dxf>
    <dxf>
      <font>
        <sz val="11"/>
      </font>
      <fill>
        <patternFill patternType="solid">
          <fgColor rgb="FFFF0000"/>
          <bgColor rgb="FFFF0000"/>
        </patternFill>
      </fill>
    </dxf>
    <dxf>
      <font>
        <sz val="11"/>
      </font>
      <fill>
        <patternFill patternType="solid">
          <fgColor rgb="FF00B050"/>
          <bgColor rgb="FF00B050"/>
        </patternFill>
      </fill>
    </dxf>
    <dxf>
      <font>
        <sz val="11"/>
      </font>
      <fill>
        <patternFill patternType="solid">
          <fgColor rgb="FFFFFF00"/>
          <bgColor rgb="FFFFFF00"/>
        </patternFill>
      </fill>
    </dxf>
    <dxf>
      <font>
        <sz val="11"/>
      </font>
      <fill>
        <patternFill patternType="solid">
          <fgColor rgb="FFFFC000"/>
          <bgColor rgb="FFFFC000"/>
        </patternFill>
      </fill>
    </dxf>
    <dxf>
      <font>
        <sz val="11"/>
      </font>
      <fill>
        <patternFill patternType="solid">
          <fgColor rgb="FFFFC000"/>
          <bgColor rgb="FFFFC000"/>
        </patternFill>
      </fill>
    </dxf>
    <dxf>
      <font>
        <sz val="11"/>
      </font>
      <fill>
        <patternFill patternType="solid">
          <fgColor rgb="FFFF0000"/>
          <bgColor rgb="FFFF0000"/>
        </patternFill>
      </fill>
    </dxf>
    <dxf>
      <font>
        <sz val="11"/>
      </font>
      <fill>
        <patternFill patternType="solid">
          <fgColor rgb="FF5C9BD5"/>
          <bgColor rgb="FF5C9BD5"/>
        </patternFill>
      </fill>
    </dxf>
    <dxf>
      <font>
        <sz val="11"/>
      </font>
      <fill>
        <patternFill patternType="solid">
          <fgColor rgb="FF00B050"/>
          <bgColor rgb="FF00B050"/>
        </patternFill>
      </fill>
    </dxf>
    <dxf>
      <font>
        <sz val="11"/>
      </font>
      <fill>
        <patternFill patternType="solid">
          <fgColor rgb="FFFFFF00"/>
          <bgColor rgb="FFFFFF00"/>
        </patternFill>
      </fill>
    </dxf>
    <dxf>
      <font>
        <sz val="11"/>
      </font>
      <fill>
        <patternFill patternType="solid">
          <fgColor rgb="FF5C9BD5"/>
          <bgColor rgb="FF5C9BD5"/>
        </patternFill>
      </fill>
    </dxf>
    <dxf>
      <font>
        <sz val="11"/>
      </font>
      <fill>
        <patternFill patternType="solid">
          <fgColor rgb="FFFF0000"/>
          <bgColor rgb="FFFF0000"/>
        </patternFill>
      </fill>
    </dxf>
    <dxf>
      <font>
        <sz val="11"/>
      </font>
      <fill>
        <patternFill patternType="solid">
          <fgColor rgb="FF00B050"/>
          <bgColor rgb="FF00B050"/>
        </patternFill>
      </fill>
    </dxf>
    <dxf>
      <font>
        <sz val="11"/>
      </font>
      <fill>
        <patternFill patternType="solid">
          <fgColor rgb="FFFFFF00"/>
          <bgColor rgb="FFFFFF00"/>
        </patternFill>
      </fill>
    </dxf>
    <dxf>
      <font>
        <sz val="11"/>
      </font>
      <fill>
        <patternFill patternType="solid">
          <fgColor rgb="FFFFC000"/>
          <bgColor rgb="FFFFC000"/>
        </patternFill>
      </fill>
    </dxf>
    <dxf>
      <font>
        <sz val="11"/>
      </font>
      <fill>
        <patternFill patternType="solid">
          <fgColor rgb="FFFFC000"/>
          <bgColor rgb="FFFFC000"/>
        </patternFill>
      </fill>
    </dxf>
    <dxf>
      <font>
        <sz val="11"/>
      </font>
      <fill>
        <patternFill patternType="solid">
          <fgColor rgb="FFFF0000"/>
          <bgColor rgb="FFFF0000"/>
        </patternFill>
      </fill>
    </dxf>
    <dxf>
      <font>
        <sz val="11"/>
      </font>
      <fill>
        <patternFill patternType="solid">
          <fgColor rgb="FF5C9BD5"/>
          <bgColor rgb="FF5C9BD5"/>
        </patternFill>
      </fill>
    </dxf>
    <dxf>
      <font>
        <sz val="11"/>
      </font>
      <fill>
        <patternFill patternType="solid">
          <fgColor rgb="FF00B050"/>
          <bgColor rgb="FF00B050"/>
        </patternFill>
      </fill>
    </dxf>
    <dxf>
      <font>
        <sz val="11"/>
      </font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48135"/>
  </sheetPr>
  <dimension ref="A1:AB250"/>
  <sheetViews>
    <sheetView tabSelected="1" topLeftCell="C33" zoomScale="147" workbookViewId="0">
      <selection activeCell="H39" sqref="H39"/>
    </sheetView>
  </sheetViews>
  <sheetFormatPr defaultColWidth="14.42578125" defaultRowHeight="15" x14ac:dyDescent="0.25"/>
  <cols>
    <col min="1" max="1" width="6.42578125" style="3" customWidth="1"/>
    <col min="2" max="2" width="18" style="3" customWidth="1"/>
    <col min="3" max="3" width="15" style="3" customWidth="1"/>
    <col min="4" max="5" width="8.28515625" style="3" customWidth="1"/>
    <col min="6" max="6" width="11.140625" style="3" customWidth="1"/>
    <col min="7" max="7" width="12.28515625" style="3" customWidth="1"/>
    <col min="8" max="8" width="10.7109375" style="3" customWidth="1"/>
    <col min="9" max="9" width="13.140625" style="3" customWidth="1"/>
    <col min="10" max="10" width="17.28515625" style="3" customWidth="1"/>
    <col min="11" max="11" width="9.140625" style="3" customWidth="1"/>
    <col min="12" max="16" width="19.5703125" style="3" customWidth="1"/>
    <col min="17" max="18" width="9.140625" style="3" customWidth="1"/>
    <col min="19" max="16384" width="14.42578125" style="3"/>
  </cols>
  <sheetData>
    <row r="1" spans="1:18" x14ac:dyDescent="0.2">
      <c r="A1" s="38" t="s">
        <v>0</v>
      </c>
      <c r="B1" s="33" t="s">
        <v>1</v>
      </c>
      <c r="C1" s="33" t="s">
        <v>2</v>
      </c>
      <c r="D1" s="33" t="s">
        <v>3</v>
      </c>
      <c r="E1" s="32"/>
      <c r="F1" s="33" t="s">
        <v>120</v>
      </c>
      <c r="G1" s="33" t="s">
        <v>119</v>
      </c>
      <c r="H1" s="33" t="s">
        <v>121</v>
      </c>
      <c r="I1" s="33" t="s">
        <v>122</v>
      </c>
      <c r="J1" s="33" t="s">
        <v>4</v>
      </c>
      <c r="K1" s="1"/>
      <c r="L1" s="2"/>
      <c r="M1" s="2"/>
      <c r="N1" s="2"/>
      <c r="O1" s="2"/>
      <c r="P1" s="2"/>
      <c r="Q1" s="1"/>
      <c r="R1" s="1"/>
    </row>
    <row r="2" spans="1:18" x14ac:dyDescent="0.2">
      <c r="A2" s="27" t="s">
        <v>5</v>
      </c>
      <c r="B2" s="27" t="s">
        <v>6</v>
      </c>
      <c r="C2" s="26" t="s">
        <v>7</v>
      </c>
      <c r="D2" s="27" t="s">
        <v>8</v>
      </c>
      <c r="E2" s="23">
        <v>69.760000000000005</v>
      </c>
      <c r="F2" s="27">
        <v>72.569999999999993</v>
      </c>
      <c r="G2" s="36">
        <v>73.209999999999994</v>
      </c>
      <c r="H2" s="36">
        <f t="shared" ref="H2:H7" si="0">G2/F2*100</f>
        <v>100.88190712415599</v>
      </c>
      <c r="I2" s="22" t="str">
        <f>IF(H2&gt;=91,"Sangat Tinggi",IF(H2&gt;=76,"Tinggi",IF(H2&gt;=66,"Sedang",IF(H2&gt;=51,"Rendah",IF(H2&lt;=50,"Sangat Rendah")))))</f>
        <v>Sangat Tinggi</v>
      </c>
      <c r="J2" s="24"/>
      <c r="K2" s="1"/>
      <c r="L2" s="5"/>
      <c r="M2" s="6"/>
      <c r="N2" s="1"/>
      <c r="O2" s="5"/>
      <c r="P2" s="5"/>
      <c r="Q2" s="5"/>
      <c r="R2" s="5"/>
    </row>
    <row r="3" spans="1:18" x14ac:dyDescent="0.2">
      <c r="A3" s="27">
        <v>1</v>
      </c>
      <c r="B3" s="27" t="s">
        <v>10</v>
      </c>
      <c r="C3" s="26" t="s">
        <v>11</v>
      </c>
      <c r="D3" s="37" t="s">
        <v>12</v>
      </c>
      <c r="E3" s="23">
        <v>12.4</v>
      </c>
      <c r="F3" s="36">
        <v>13.52</v>
      </c>
      <c r="G3" s="36">
        <v>12.46</v>
      </c>
      <c r="H3" s="36">
        <f t="shared" si="0"/>
        <v>92.159763313609474</v>
      </c>
      <c r="I3" s="23" t="str">
        <f>IF(H3&gt;=91,"Sangat Tinggi",IF(H3&gt;=76,"Tinggi",IF(H3&gt;=66,"Sedang",IF(H3&gt;=51,"Rendah",IF(H3&lt;=50,"Sangat Rendah")))))</f>
        <v>Sangat Tinggi</v>
      </c>
      <c r="J3" s="22" t="s">
        <v>13</v>
      </c>
      <c r="K3" s="1"/>
      <c r="L3" s="5"/>
      <c r="M3" s="6"/>
      <c r="N3" s="1"/>
      <c r="O3" s="5"/>
      <c r="P3" s="5"/>
      <c r="Q3" s="5"/>
      <c r="R3" s="5"/>
    </row>
    <row r="4" spans="1:18" x14ac:dyDescent="0.2">
      <c r="A4" s="27"/>
      <c r="B4" s="27"/>
      <c r="C4" s="26" t="s">
        <v>14</v>
      </c>
      <c r="D4" s="37" t="s">
        <v>12</v>
      </c>
      <c r="E4" s="22">
        <v>7.79</v>
      </c>
      <c r="F4" s="36">
        <v>8.5299999999999994</v>
      </c>
      <c r="G4" s="27">
        <v>7.86</v>
      </c>
      <c r="H4" s="23">
        <f t="shared" si="0"/>
        <v>92.145369284876921</v>
      </c>
      <c r="I4" s="23" t="str">
        <f>IF(H4&gt;=91,"Sangat Tinggi",IF(H4&gt;=76,"Tinggi",IF(H4&gt;=66,"Sedang",IF(H4&gt;=51,"Rendah",IF(H4&lt;=50,"Sangat Rendah")))))</f>
        <v>Sangat Tinggi</v>
      </c>
      <c r="J4" s="24"/>
      <c r="K4" s="1"/>
      <c r="L4" s="1"/>
      <c r="M4" s="6"/>
      <c r="N4" s="1"/>
      <c r="O4" s="5"/>
      <c r="P4" s="5"/>
      <c r="Q4" s="5"/>
      <c r="R4" s="5"/>
    </row>
    <row r="5" spans="1:18" x14ac:dyDescent="0.2">
      <c r="A5" s="22"/>
      <c r="B5" s="26"/>
      <c r="C5" s="26" t="s">
        <v>15</v>
      </c>
      <c r="D5" s="25" t="s">
        <v>9</v>
      </c>
      <c r="E5" s="23">
        <v>1.875</v>
      </c>
      <c r="F5" s="23">
        <v>12.5</v>
      </c>
      <c r="G5" s="23">
        <f>8/160*100</f>
        <v>5</v>
      </c>
      <c r="H5" s="23">
        <f t="shared" si="0"/>
        <v>40</v>
      </c>
      <c r="I5" s="23" t="str">
        <f>IF(H5&gt;=91,"Sangat Tinggi",IF(H5&gt;=76,"Tinggi",IF(H5&gt;=66,"Sedang",IF(H5&gt;=51,"Rendah",IF(H5&lt;=50,"Sangat Rendah")))))</f>
        <v>Sangat Rendah</v>
      </c>
      <c r="J5" s="24"/>
      <c r="K5" s="1"/>
      <c r="L5" s="1"/>
      <c r="M5" s="6"/>
      <c r="N5" s="1"/>
      <c r="O5" s="5"/>
      <c r="P5" s="5"/>
      <c r="Q5" s="5"/>
      <c r="R5" s="5"/>
    </row>
    <row r="6" spans="1:18" x14ac:dyDescent="0.2">
      <c r="A6" s="22"/>
      <c r="B6" s="26"/>
      <c r="C6" s="26" t="s">
        <v>16</v>
      </c>
      <c r="D6" s="25" t="s">
        <v>9</v>
      </c>
      <c r="E6" s="23">
        <v>13.978494623655912</v>
      </c>
      <c r="F6" s="22">
        <v>15.02</v>
      </c>
      <c r="G6" s="23">
        <f>32/252*100</f>
        <v>12.698412698412698</v>
      </c>
      <c r="H6" s="23">
        <f t="shared" si="0"/>
        <v>84.543360175850196</v>
      </c>
      <c r="I6" s="23" t="str">
        <f>IF(H6&gt;=91,"Sangat Tinggi",IF(H6&gt;=76,"Tinggi",IF(H6&gt;=66,"Sedang",IF(H6&gt;=51,"Rendah",IF(H6&lt;=50,"Sangat Rendah")))))</f>
        <v>Tinggi</v>
      </c>
      <c r="J6" s="24"/>
      <c r="K6" s="1"/>
      <c r="L6" s="1"/>
      <c r="M6" s="6"/>
      <c r="N6" s="1"/>
      <c r="O6" s="5"/>
      <c r="P6" s="5"/>
      <c r="Q6" s="5"/>
      <c r="R6" s="5"/>
    </row>
    <row r="7" spans="1:18" x14ac:dyDescent="0.2">
      <c r="A7" s="22">
        <v>2</v>
      </c>
      <c r="B7" s="26" t="s">
        <v>17</v>
      </c>
      <c r="C7" s="26" t="s">
        <v>18</v>
      </c>
      <c r="D7" s="25" t="s">
        <v>19</v>
      </c>
      <c r="E7" s="23">
        <v>66.510000000000005</v>
      </c>
      <c r="F7" s="23">
        <v>67.87</v>
      </c>
      <c r="G7" s="23">
        <v>66.900000000000006</v>
      </c>
      <c r="H7" s="23">
        <f t="shared" si="0"/>
        <v>98.570797112126129</v>
      </c>
      <c r="I7" s="23" t="str">
        <f>IF(H7&gt;=91,"Sangat Tinggi",IF(H7&gt;=76,"Tinggi",IF(H7&gt;=66,"Sedang",IF(H7&gt;=51,"Rendah",IF(H7&lt;=50,"Sangat Rendah")))))</f>
        <v>Sangat Tinggi</v>
      </c>
      <c r="J7" s="22" t="s">
        <v>20</v>
      </c>
      <c r="K7" s="1"/>
      <c r="L7" s="5"/>
      <c r="M7" s="7"/>
      <c r="N7" s="1"/>
      <c r="O7" s="5"/>
      <c r="P7" s="5"/>
      <c r="Q7" s="5"/>
      <c r="R7" s="5"/>
    </row>
    <row r="8" spans="1:18" x14ac:dyDescent="0.2">
      <c r="A8" s="26"/>
      <c r="B8" s="26"/>
      <c r="C8" s="26" t="s">
        <v>21</v>
      </c>
      <c r="D8" s="22" t="s">
        <v>9</v>
      </c>
      <c r="E8" s="23">
        <v>70.92</v>
      </c>
      <c r="F8" s="22">
        <v>69.680000000000007</v>
      </c>
      <c r="G8" s="23">
        <v>70.92</v>
      </c>
      <c r="H8" s="23">
        <f>(F8-(G8-F8))/F8*100</f>
        <v>98.220436280137775</v>
      </c>
      <c r="I8" s="23" t="str">
        <f>IF(H8&gt;=91,"Sangat Tinggi",IF(H8&gt;=76,"Tinggi",IF(H8&gt;=66,"Sedang",IF(H8&gt;=51,"Rendah",IF(H8&lt;=50,"Sangat Rendah")))))</f>
        <v>Sangat Tinggi</v>
      </c>
      <c r="J8" s="22" t="s">
        <v>22</v>
      </c>
      <c r="K8" s="1"/>
      <c r="L8" s="1"/>
      <c r="M8" s="6"/>
      <c r="N8" s="1"/>
      <c r="O8" s="5"/>
      <c r="P8" s="5"/>
      <c r="Q8" s="5"/>
      <c r="R8" s="5"/>
    </row>
    <row r="9" spans="1:18" x14ac:dyDescent="0.2">
      <c r="A9" s="26"/>
      <c r="B9" s="26"/>
      <c r="C9" s="26" t="s">
        <v>23</v>
      </c>
      <c r="D9" s="27" t="s">
        <v>24</v>
      </c>
      <c r="E9" s="22" t="s">
        <v>25</v>
      </c>
      <c r="F9" s="22" t="s">
        <v>26</v>
      </c>
      <c r="G9" s="22" t="s">
        <v>27</v>
      </c>
      <c r="H9" s="23">
        <f>87.4/95.01*100</f>
        <v>91.990316808756972</v>
      </c>
      <c r="I9" s="23" t="str">
        <f>IF(H9&gt;=91,"Sangat Tinggi",IF(H9&gt;=76,"Tinggi",IF(H9&gt;=66,"Sedang",IF(H9&gt;=51,"Rendah",IF(H9&lt;=50,"Sangat Rendah")))))</f>
        <v>Sangat Tinggi</v>
      </c>
      <c r="J9" s="22" t="s">
        <v>28</v>
      </c>
      <c r="K9" s="1"/>
      <c r="L9" s="1"/>
      <c r="M9" s="6"/>
      <c r="N9" s="1"/>
      <c r="O9" s="5"/>
      <c r="P9" s="5"/>
      <c r="Q9" s="5"/>
      <c r="R9" s="5"/>
    </row>
    <row r="10" spans="1:18" x14ac:dyDescent="0.2">
      <c r="A10" s="26"/>
      <c r="B10" s="26"/>
      <c r="C10" s="26" t="s">
        <v>29</v>
      </c>
      <c r="D10" s="22" t="s">
        <v>9</v>
      </c>
      <c r="E10" s="23">
        <v>11.538461538461538</v>
      </c>
      <c r="F10" s="23">
        <v>17.39</v>
      </c>
      <c r="G10" s="23">
        <f>11/26*100</f>
        <v>42.307692307692307</v>
      </c>
      <c r="H10" s="23">
        <f t="shared" ref="H10:H13" si="1">G10/F10*100</f>
        <v>243.2874773300305</v>
      </c>
      <c r="I10" s="23" t="str">
        <f>IF(H10&gt;=91,"Sangat Tinggi",IF(H10&gt;=76,"Tinggi",IF(H10&gt;=66,"Sedang",IF(H10&gt;=51,"Rendah",IF(H10&lt;=50,"Sangat Rendah")))))</f>
        <v>Sangat Tinggi</v>
      </c>
      <c r="J10" s="24"/>
      <c r="K10" s="1"/>
      <c r="L10" s="1"/>
      <c r="M10" s="6"/>
      <c r="N10" s="1"/>
      <c r="O10" s="5"/>
      <c r="P10" s="5"/>
      <c r="Q10" s="5"/>
      <c r="R10" s="5"/>
    </row>
    <row r="11" spans="1:18" x14ac:dyDescent="0.2">
      <c r="A11" s="22">
        <v>3</v>
      </c>
      <c r="B11" s="26" t="s">
        <v>30</v>
      </c>
      <c r="C11" s="26" t="s">
        <v>31</v>
      </c>
      <c r="D11" s="22" t="s">
        <v>32</v>
      </c>
      <c r="E11" s="22">
        <v>87.54</v>
      </c>
      <c r="F11" s="22">
        <v>88.04</v>
      </c>
      <c r="G11" s="22">
        <v>88.32</v>
      </c>
      <c r="H11" s="23">
        <f t="shared" si="1"/>
        <v>100.3180372557928</v>
      </c>
      <c r="I11" s="23" t="str">
        <f>IF(H11&gt;=91,"Sangat Tinggi",IF(H11&gt;=76,"Tinggi",IF(H11&gt;=66,"Sedang",IF(H11&gt;=51,"Rendah",IF(H11&lt;=50,"Sangat Rendah")))))</f>
        <v>Sangat Tinggi</v>
      </c>
      <c r="J11" s="22" t="s">
        <v>33</v>
      </c>
      <c r="K11" s="1"/>
      <c r="L11" s="1"/>
      <c r="M11" s="8"/>
      <c r="N11" s="1"/>
      <c r="O11" s="5"/>
      <c r="P11" s="5"/>
      <c r="Q11" s="5"/>
      <c r="R11" s="5"/>
    </row>
    <row r="12" spans="1:18" x14ac:dyDescent="0.2">
      <c r="A12" s="22">
        <v>4</v>
      </c>
      <c r="B12" s="26" t="s">
        <v>34</v>
      </c>
      <c r="C12" s="26" t="s">
        <v>35</v>
      </c>
      <c r="D12" s="22" t="s">
        <v>9</v>
      </c>
      <c r="E12" s="23">
        <v>97.04</v>
      </c>
      <c r="F12" s="23">
        <v>75</v>
      </c>
      <c r="G12" s="23">
        <v>97.04</v>
      </c>
      <c r="H12" s="23">
        <f t="shared" si="1"/>
        <v>129.38666666666668</v>
      </c>
      <c r="I12" s="23" t="str">
        <f>IF(H12&gt;=91,"Sangat Tinggi",IF(H12&gt;=76,"Tinggi",IF(H12&gt;=66,"Sedang",IF(H12&gt;=51,"Rendah",IF(H12&lt;=50,"Sangat Rendah")))))</f>
        <v>Sangat Tinggi</v>
      </c>
      <c r="J12" s="22" t="s">
        <v>36</v>
      </c>
      <c r="K12" s="1"/>
      <c r="L12" s="1"/>
      <c r="M12" s="6"/>
      <c r="N12" s="1"/>
      <c r="O12" s="5"/>
      <c r="P12" s="5"/>
      <c r="Q12" s="5"/>
      <c r="R12" s="5"/>
    </row>
    <row r="13" spans="1:18" x14ac:dyDescent="0.2">
      <c r="A13" s="22">
        <v>5</v>
      </c>
      <c r="B13" s="26" t="s">
        <v>37</v>
      </c>
      <c r="C13" s="26" t="s">
        <v>38</v>
      </c>
      <c r="D13" s="22" t="s">
        <v>9</v>
      </c>
      <c r="E13" s="23">
        <v>56.77</v>
      </c>
      <c r="F13" s="23">
        <v>67.2</v>
      </c>
      <c r="G13" s="23">
        <v>56.77</v>
      </c>
      <c r="H13" s="23">
        <f t="shared" si="1"/>
        <v>84.479166666666671</v>
      </c>
      <c r="I13" s="23" t="str">
        <f>IF(H13&gt;=91,"Sangat Tinggi",IF(H13&gt;=76,"Tinggi",IF(H13&gt;=66,"Sedang",IF(H13&gt;=51,"Rendah",IF(H13&lt;=50,"Sangat Rendah")))))</f>
        <v>Tinggi</v>
      </c>
      <c r="J13" s="22" t="s">
        <v>39</v>
      </c>
      <c r="K13" s="1"/>
      <c r="L13" s="1"/>
      <c r="M13" s="6"/>
      <c r="N13" s="1"/>
      <c r="O13" s="5"/>
      <c r="P13" s="5"/>
      <c r="Q13" s="5"/>
      <c r="R13" s="5"/>
    </row>
    <row r="14" spans="1:18" x14ac:dyDescent="0.2">
      <c r="A14" s="22" t="s">
        <v>40</v>
      </c>
      <c r="B14" s="26" t="s">
        <v>41</v>
      </c>
      <c r="C14" s="26" t="s">
        <v>42</v>
      </c>
      <c r="D14" s="22" t="s">
        <v>9</v>
      </c>
      <c r="E14" s="23">
        <v>4.54</v>
      </c>
      <c r="F14" s="23">
        <v>4.28</v>
      </c>
      <c r="G14" s="23">
        <v>4.01</v>
      </c>
      <c r="H14" s="23">
        <f t="shared" ref="H14:H17" si="2">(F14-(G14-F14))/F14*100</f>
        <v>106.3084112149533</v>
      </c>
      <c r="I14" s="23" t="str">
        <f>IF(H14&gt;=91,"Sangat Tinggi",IF(H14&gt;=76,"Tinggi",IF(H14&gt;=66,"Sedang",IF(H14&gt;=51,"Rendah",IF(H14&lt;=50,"Sangat Rendah")))))</f>
        <v>Sangat Tinggi</v>
      </c>
      <c r="J14" s="24"/>
      <c r="K14" s="1"/>
      <c r="L14" s="1"/>
      <c r="M14" s="6"/>
      <c r="N14" s="1"/>
      <c r="O14" s="5"/>
      <c r="P14" s="5"/>
      <c r="Q14" s="5"/>
      <c r="R14" s="5"/>
    </row>
    <row r="15" spans="1:18" x14ac:dyDescent="0.2">
      <c r="A15" s="22">
        <v>6</v>
      </c>
      <c r="B15" s="26" t="s">
        <v>43</v>
      </c>
      <c r="C15" s="26" t="s">
        <v>42</v>
      </c>
      <c r="D15" s="22" t="s">
        <v>9</v>
      </c>
      <c r="E15" s="22">
        <v>4.54</v>
      </c>
      <c r="F15" s="23">
        <v>4.28</v>
      </c>
      <c r="G15" s="22">
        <v>4.01</v>
      </c>
      <c r="H15" s="23">
        <f t="shared" si="2"/>
        <v>106.3084112149533</v>
      </c>
      <c r="I15" s="23" t="str">
        <f>IF(H15&gt;=91,"Sangat Tinggi",IF(H15&gt;=76,"Tinggi",IF(H15&gt;=66,"Sedang",IF(H15&gt;=51,"Rendah",IF(H15&lt;=50,"Sangat Rendah")))))</f>
        <v>Sangat Tinggi</v>
      </c>
      <c r="J15" s="22" t="s">
        <v>39</v>
      </c>
      <c r="K15" s="1"/>
      <c r="L15" s="1"/>
      <c r="M15" s="6"/>
      <c r="N15" s="1"/>
      <c r="O15" s="5"/>
      <c r="P15" s="5"/>
      <c r="Q15" s="5"/>
      <c r="R15" s="5"/>
    </row>
    <row r="16" spans="1:18" x14ac:dyDescent="0.2">
      <c r="A16" s="22"/>
      <c r="B16" s="26"/>
      <c r="C16" s="26" t="s">
        <v>44</v>
      </c>
      <c r="D16" s="22" t="s">
        <v>8</v>
      </c>
      <c r="E16" s="28">
        <v>0.26</v>
      </c>
      <c r="F16" s="28">
        <v>0.28399999999999997</v>
      </c>
      <c r="G16" s="28">
        <v>0.26</v>
      </c>
      <c r="H16" s="23">
        <f t="shared" si="2"/>
        <v>108.4507042253521</v>
      </c>
      <c r="I16" s="23" t="str">
        <f>IF(H16&gt;=91,"Sangat Tinggi",IF(H16&gt;=76,"Tinggi",IF(H16&gt;=66,"Sedang",IF(H16&gt;=51,"Rendah",IF(H16&lt;=50,"Sangat Rendah")))))</f>
        <v>Sangat Tinggi</v>
      </c>
      <c r="J16" s="24"/>
      <c r="K16" s="1"/>
      <c r="L16" s="1"/>
      <c r="M16" s="6"/>
      <c r="N16" s="1"/>
      <c r="O16" s="9"/>
      <c r="P16" s="5"/>
      <c r="Q16" s="9"/>
      <c r="R16" s="5"/>
    </row>
    <row r="17" spans="1:18" x14ac:dyDescent="0.2">
      <c r="A17" s="22">
        <v>7</v>
      </c>
      <c r="B17" s="26" t="s">
        <v>45</v>
      </c>
      <c r="C17" s="26" t="s">
        <v>46</v>
      </c>
      <c r="D17" s="22" t="s">
        <v>9</v>
      </c>
      <c r="E17" s="22">
        <v>2.29</v>
      </c>
      <c r="F17" s="22">
        <v>1.86</v>
      </c>
      <c r="G17" s="22">
        <v>2.12</v>
      </c>
      <c r="H17" s="23">
        <f t="shared" si="2"/>
        <v>86.021505376344081</v>
      </c>
      <c r="I17" s="23" t="str">
        <f>IF(H17&gt;=91,"Sangat Tinggi",IF(H17&gt;=76,"Tinggi",IF(H17&gt;=66,"Sedang",IF(H17&gt;=51,"Rendah",IF(H17&lt;=50,"Sangat Rendah")))))</f>
        <v>Tinggi</v>
      </c>
      <c r="J17" s="22" t="s">
        <v>47</v>
      </c>
      <c r="K17" s="1"/>
      <c r="L17" s="1"/>
      <c r="M17" s="6"/>
      <c r="N17" s="1"/>
      <c r="O17" s="5"/>
      <c r="P17" s="5"/>
      <c r="Q17" s="5"/>
      <c r="R17" s="5"/>
    </row>
    <row r="18" spans="1:18" x14ac:dyDescent="0.2">
      <c r="A18" s="22"/>
      <c r="B18" s="26"/>
      <c r="C18" s="26" t="s">
        <v>48</v>
      </c>
      <c r="D18" s="22" t="s">
        <v>9</v>
      </c>
      <c r="E18" s="23">
        <v>4.0199999999999996</v>
      </c>
      <c r="F18" s="23">
        <v>6.43</v>
      </c>
      <c r="G18" s="23">
        <v>4.0199999999999996</v>
      </c>
      <c r="H18" s="23">
        <f t="shared" ref="H18:H39" si="3">G18/F18*100</f>
        <v>62.519440124416789</v>
      </c>
      <c r="I18" s="23" t="str">
        <f>IF(H18&gt;=91,"Sangat Tinggi",IF(H18&gt;=76,"Tinggi",IF(H18&gt;=65.01,"Sedang",IF(H18&gt;=51,"Rendah",IF(H18&lt;=50,"Sangat Rendah")))))</f>
        <v>Rendah</v>
      </c>
      <c r="J18" s="24"/>
      <c r="K18" s="1"/>
      <c r="L18" s="1"/>
      <c r="M18" s="6"/>
      <c r="N18" s="1"/>
      <c r="O18" s="5"/>
      <c r="P18" s="5"/>
      <c r="Q18" s="5"/>
      <c r="R18" s="5"/>
    </row>
    <row r="19" spans="1:18" x14ac:dyDescent="0.2">
      <c r="A19" s="22">
        <v>8</v>
      </c>
      <c r="B19" s="26" t="s">
        <v>49</v>
      </c>
      <c r="C19" s="26" t="s">
        <v>50</v>
      </c>
      <c r="D19" s="22" t="s">
        <v>9</v>
      </c>
      <c r="E19" s="22">
        <v>5.25</v>
      </c>
      <c r="F19" s="22">
        <v>5.85</v>
      </c>
      <c r="G19" s="22">
        <v>5.25</v>
      </c>
      <c r="H19" s="23">
        <f t="shared" si="3"/>
        <v>89.743589743589752</v>
      </c>
      <c r="I19" s="23" t="str">
        <f>IF(H19&gt;=91,"Sangat Tinggi",IF(H19&gt;=76,"Tinggi",IF(H19&gt;=66,"Sedang",IF(H19&gt;=51,"Rendah",IF(H19&lt;=50,"Sangat Rendah")))))</f>
        <v>Tinggi</v>
      </c>
      <c r="J19" s="22"/>
      <c r="K19" s="1"/>
      <c r="L19" s="1"/>
      <c r="M19" s="6"/>
      <c r="N19" s="1"/>
      <c r="O19" s="5"/>
      <c r="P19" s="5"/>
      <c r="Q19" s="5"/>
      <c r="R19" s="5"/>
    </row>
    <row r="20" spans="1:18" x14ac:dyDescent="0.2">
      <c r="A20" s="26"/>
      <c r="B20" s="26"/>
      <c r="C20" s="26" t="s">
        <v>51</v>
      </c>
      <c r="D20" s="22" t="s">
        <v>9</v>
      </c>
      <c r="E20" s="23">
        <v>8.4</v>
      </c>
      <c r="F20" s="23">
        <v>5.83</v>
      </c>
      <c r="G20" s="23">
        <v>8.4</v>
      </c>
      <c r="H20" s="23">
        <f t="shared" si="3"/>
        <v>144.08233276157804</v>
      </c>
      <c r="I20" s="23" t="str">
        <f>IF(H20&gt;=91,"Sangat Tinggi",IF(H20&gt;=76,"Tinggi",IF(H20&gt;=66,"Sedang",IF(H20&gt;=51,"Rendah",IF(H20&lt;=50,"Sangat Rendah")))))</f>
        <v>Sangat Tinggi</v>
      </c>
      <c r="J20" s="22" t="s">
        <v>52</v>
      </c>
      <c r="K20" s="1"/>
      <c r="L20" s="1"/>
      <c r="M20" s="6"/>
      <c r="N20" s="1"/>
      <c r="O20" s="5"/>
      <c r="P20" s="5"/>
      <c r="Q20" s="5"/>
      <c r="R20" s="5"/>
    </row>
    <row r="21" spans="1:18" x14ac:dyDescent="0.2">
      <c r="A21" s="26"/>
      <c r="B21" s="26"/>
      <c r="C21" s="26" t="s">
        <v>53</v>
      </c>
      <c r="D21" s="22" t="s">
        <v>9</v>
      </c>
      <c r="E21" s="22">
        <v>-0.49</v>
      </c>
      <c r="F21" s="22">
        <v>4.92</v>
      </c>
      <c r="G21" s="23">
        <v>-0.49</v>
      </c>
      <c r="H21" s="23">
        <f t="shared" si="3"/>
        <v>-9.9593495934959346</v>
      </c>
      <c r="I21" s="23" t="str">
        <f>IF(H21&gt;=91,"Sangat Tinggi",IF(H21&gt;=76,"Tinggi",IF(H21&gt;=66,"Sedang",IF(H21&gt;=51,"Rendah",IF(H21&lt;=50,"Sangat Rendah")))))</f>
        <v>Sangat Rendah</v>
      </c>
      <c r="J21" s="22" t="s">
        <v>54</v>
      </c>
      <c r="K21" s="1"/>
      <c r="L21" s="1"/>
      <c r="M21" s="6"/>
      <c r="N21" s="1"/>
      <c r="O21" s="5"/>
      <c r="P21" s="5"/>
      <c r="Q21" s="5"/>
      <c r="R21" s="5"/>
    </row>
    <row r="22" spans="1:18" x14ac:dyDescent="0.2">
      <c r="A22" s="26"/>
      <c r="B22" s="26"/>
      <c r="C22" s="26" t="s">
        <v>55</v>
      </c>
      <c r="D22" s="22" t="s">
        <v>9</v>
      </c>
      <c r="E22" s="23">
        <v>18.404907975460123</v>
      </c>
      <c r="F22" s="23">
        <v>5.0999999999999996</v>
      </c>
      <c r="G22" s="23">
        <f>30/163*100</f>
        <v>18.404907975460123</v>
      </c>
      <c r="H22" s="23">
        <f t="shared" si="3"/>
        <v>360.88054853843386</v>
      </c>
      <c r="I22" s="23" t="str">
        <f>IF(H22&gt;=91,"Sangat Tinggi",IF(H22&gt;=76,"Tinggi",IF(H22&gt;=66,"Sedang",IF(H22&gt;=51,"Rendah",IF(H22&lt;=50,"Sangat Rendah")))))</f>
        <v>Sangat Tinggi</v>
      </c>
      <c r="J22" s="22" t="s">
        <v>47</v>
      </c>
      <c r="K22" s="1"/>
      <c r="L22" s="1"/>
      <c r="M22" s="10"/>
      <c r="N22" s="1"/>
      <c r="O22" s="5"/>
      <c r="P22" s="5"/>
      <c r="Q22" s="5"/>
      <c r="R22" s="5"/>
    </row>
    <row r="23" spans="1:18" x14ac:dyDescent="0.2">
      <c r="A23" s="22">
        <v>9</v>
      </c>
      <c r="B23" s="26" t="s">
        <v>56</v>
      </c>
      <c r="C23" s="26" t="s">
        <v>57</v>
      </c>
      <c r="D23" s="22" t="s">
        <v>58</v>
      </c>
      <c r="E23" s="23">
        <v>23.89</v>
      </c>
      <c r="F23" s="23">
        <v>27</v>
      </c>
      <c r="G23" s="23">
        <v>21.4</v>
      </c>
      <c r="H23" s="23">
        <f t="shared" si="3"/>
        <v>79.259259259259252</v>
      </c>
      <c r="I23" s="23" t="str">
        <f>IF(H23&gt;=91,"Sangat Tinggi",IF(H23&gt;=76,"Tinggi",IF(H23&gt;=66,"Sedang",IF(H23&gt;=51,"Rendah",IF(H23&lt;=50,"Sangat Rendah")))))</f>
        <v>Tinggi</v>
      </c>
      <c r="J23" s="22" t="s">
        <v>59</v>
      </c>
      <c r="K23" s="1"/>
      <c r="L23" s="1"/>
      <c r="M23" s="10"/>
      <c r="N23" s="1"/>
      <c r="O23" s="5"/>
      <c r="P23" s="5"/>
      <c r="Q23" s="5"/>
      <c r="R23" s="5"/>
    </row>
    <row r="24" spans="1:18" x14ac:dyDescent="0.2">
      <c r="A24" s="22">
        <v>10</v>
      </c>
      <c r="B24" s="26" t="s">
        <v>60</v>
      </c>
      <c r="C24" s="26" t="s">
        <v>61</v>
      </c>
      <c r="D24" s="22" t="s">
        <v>9</v>
      </c>
      <c r="E24" s="23">
        <v>8.36</v>
      </c>
      <c r="F24" s="23">
        <v>7</v>
      </c>
      <c r="G24" s="23">
        <v>1.51</v>
      </c>
      <c r="H24" s="23">
        <f t="shared" si="3"/>
        <v>21.571428571428573</v>
      </c>
      <c r="I24" s="23" t="str">
        <f>IF(H24&gt;=91,"Sangat Tinggi",IF(H24&gt;=76,"Tinggi",IF(H24&gt;=66,"Sedang",IF(H24&gt;=51,"Rendah",IF(H24&lt;=50,"Sangat Rendah")))))</f>
        <v>Sangat Rendah</v>
      </c>
      <c r="J24" s="22" t="s">
        <v>62</v>
      </c>
      <c r="K24" s="1"/>
      <c r="L24" s="1"/>
      <c r="M24" s="11"/>
      <c r="N24" s="1"/>
      <c r="O24" s="5"/>
      <c r="P24" s="5"/>
      <c r="Q24" s="5"/>
      <c r="R24" s="5"/>
    </row>
    <row r="25" spans="1:18" x14ac:dyDescent="0.2">
      <c r="A25" s="22">
        <v>11</v>
      </c>
      <c r="B25" s="26" t="s">
        <v>63</v>
      </c>
      <c r="C25" s="26" t="s">
        <v>64</v>
      </c>
      <c r="D25" s="27" t="s">
        <v>65</v>
      </c>
      <c r="E25" s="29" t="s">
        <v>66</v>
      </c>
      <c r="F25" s="29" t="s">
        <v>67</v>
      </c>
      <c r="G25" s="29" t="s">
        <v>66</v>
      </c>
      <c r="H25" s="23">
        <f t="shared" si="3"/>
        <v>162.06468072913222</v>
      </c>
      <c r="I25" s="23" t="str">
        <f>IF(H25&gt;=91,"Sangat Tinggi",IF(H25&gt;=76,"Tinggi",IF(H25&gt;=66,"Sedang",IF(H25&gt;=51,"Rendah",IF(H25&lt;=50,"Sangat Rendah")))))</f>
        <v>Sangat Tinggi</v>
      </c>
      <c r="J25" s="22" t="s">
        <v>68</v>
      </c>
      <c r="K25" s="1"/>
      <c r="L25" s="12"/>
      <c r="M25" s="11"/>
      <c r="N25" s="1"/>
      <c r="O25" s="5"/>
      <c r="P25" s="5"/>
      <c r="Q25" s="13"/>
      <c r="R25" s="5"/>
    </row>
    <row r="26" spans="1:18" x14ac:dyDescent="0.2">
      <c r="A26" s="22" t="s">
        <v>69</v>
      </c>
      <c r="B26" s="26" t="s">
        <v>70</v>
      </c>
      <c r="C26" s="26" t="s">
        <v>71</v>
      </c>
      <c r="D26" s="22" t="s">
        <v>9</v>
      </c>
      <c r="E26" s="23">
        <v>63.499967568235562</v>
      </c>
      <c r="F26" s="23">
        <v>50.9</v>
      </c>
      <c r="G26" s="23">
        <f>AVERAGE(G27,G28,G29,G30,G31)</f>
        <v>68.764402904487071</v>
      </c>
      <c r="H26" s="23">
        <f t="shared" si="3"/>
        <v>135.09705875144809</v>
      </c>
      <c r="I26" s="23" t="str">
        <f>IF(H26&gt;=91,"Sangat Tinggi",IF(H26&gt;=76,"Tinggi",IF(H26&gt;=66,"Sedang",IF(H26&gt;=51,"Rendah",IF(H26&lt;=50,"Sangat Rendah")))))</f>
        <v>Sangat Tinggi</v>
      </c>
      <c r="J26" s="24"/>
      <c r="K26" s="1"/>
      <c r="L26" s="1"/>
      <c r="M26" s="6"/>
      <c r="N26" s="1"/>
      <c r="O26" s="5"/>
      <c r="P26" s="5"/>
      <c r="Q26" s="5"/>
      <c r="R26" s="5"/>
    </row>
    <row r="27" spans="1:18" x14ac:dyDescent="0.2">
      <c r="A27" s="22">
        <v>12</v>
      </c>
      <c r="B27" s="26" t="s">
        <v>72</v>
      </c>
      <c r="C27" s="26" t="s">
        <v>73</v>
      </c>
      <c r="D27" s="25" t="s">
        <v>9</v>
      </c>
      <c r="E27" s="23">
        <v>69.582014522435315</v>
      </c>
      <c r="F27" s="23">
        <v>67</v>
      </c>
      <c r="G27" s="23">
        <f>597.96/859.36*100</f>
        <v>69.582014522435315</v>
      </c>
      <c r="H27" s="23">
        <f t="shared" si="3"/>
        <v>103.85375301856017</v>
      </c>
      <c r="I27" s="23" t="str">
        <f>IF(H27&gt;=91,"Sangat Tinggi",IF(H27&gt;=76,"Tinggi",IF(H27&gt;=66,"Sedang",IF(H27&gt;=51,"Rendah",IF(H27&lt;=50,"Sangat Rendah")))))</f>
        <v>Sangat Tinggi</v>
      </c>
      <c r="J27" s="22" t="s">
        <v>74</v>
      </c>
      <c r="K27" s="1"/>
      <c r="L27" s="1"/>
      <c r="M27" s="10"/>
      <c r="N27" s="1"/>
      <c r="O27" s="5"/>
      <c r="P27" s="5"/>
      <c r="Q27" s="5"/>
      <c r="R27" s="5"/>
    </row>
    <row r="28" spans="1:18" x14ac:dyDescent="0.2">
      <c r="A28" s="26"/>
      <c r="B28" s="26"/>
      <c r="C28" s="26" t="s">
        <v>75</v>
      </c>
      <c r="D28" s="25" t="s">
        <v>9</v>
      </c>
      <c r="E28" s="23">
        <v>70.473537604456823</v>
      </c>
      <c r="F28" s="23">
        <v>71.430000000000007</v>
      </c>
      <c r="G28" s="23">
        <v>71.650000000000006</v>
      </c>
      <c r="H28" s="23">
        <f t="shared" si="3"/>
        <v>100.30799384012319</v>
      </c>
      <c r="I28" s="23" t="str">
        <f>IF(H28&gt;=91,"Sangat Tinggi",IF(H28&gt;=76,"Tinggi",IF(H28&gt;=66,"Sedang",IF(H28&gt;=51,"Rendah",IF(H28&lt;=50,"Sangat Rendah")))))</f>
        <v>Sangat Tinggi</v>
      </c>
      <c r="J28" s="22" t="s">
        <v>74</v>
      </c>
      <c r="K28" s="1"/>
      <c r="L28" s="1"/>
      <c r="M28" s="10"/>
      <c r="N28" s="1"/>
      <c r="O28" s="5"/>
      <c r="P28" s="5"/>
      <c r="Q28" s="5"/>
      <c r="R28" s="5"/>
    </row>
    <row r="29" spans="1:18" x14ac:dyDescent="0.2">
      <c r="A29" s="26"/>
      <c r="B29" s="26"/>
      <c r="C29" s="26" t="s">
        <v>76</v>
      </c>
      <c r="D29" s="25" t="s">
        <v>9</v>
      </c>
      <c r="E29" s="23">
        <v>85.714285714285708</v>
      </c>
      <c r="F29" s="23">
        <v>100</v>
      </c>
      <c r="G29" s="23">
        <v>100</v>
      </c>
      <c r="H29" s="23">
        <f t="shared" si="3"/>
        <v>100</v>
      </c>
      <c r="I29" s="23" t="str">
        <f>IF(H29&gt;=91,"Sangat Tinggi",IF(H29&gt;=76,"Tinggi",IF(H29&gt;=66,"Sedang",IF(H29&gt;=51,"Rendah",IF(H29&lt;=50,"Sangat Rendah")))))</f>
        <v>Sangat Tinggi</v>
      </c>
      <c r="J29" s="24"/>
      <c r="K29" s="1"/>
      <c r="L29" s="1"/>
      <c r="M29" s="6"/>
      <c r="N29" s="1"/>
      <c r="O29" s="5"/>
      <c r="P29" s="5"/>
      <c r="Q29" s="5"/>
      <c r="R29" s="5"/>
    </row>
    <row r="30" spans="1:18" x14ac:dyDescent="0.2">
      <c r="A30" s="26"/>
      <c r="B30" s="26"/>
      <c r="C30" s="26" t="s">
        <v>77</v>
      </c>
      <c r="D30" s="25" t="s">
        <v>9</v>
      </c>
      <c r="E30" s="23">
        <v>37.96</v>
      </c>
      <c r="F30" s="23">
        <v>24.87</v>
      </c>
      <c r="G30" s="23">
        <v>38.25</v>
      </c>
      <c r="H30" s="23">
        <f t="shared" si="3"/>
        <v>153.79975874547648</v>
      </c>
      <c r="I30" s="23" t="str">
        <f>IF(H30&gt;=91,"Sangat Tinggi",IF(H30&gt;=76,"Tinggi",IF(H30&gt;=66,"Sedang",IF(H30&gt;=51,"Rendah",IF(H30&lt;=50,"Sangat Rendah")))))</f>
        <v>Sangat Tinggi</v>
      </c>
      <c r="J30" s="22" t="s">
        <v>78</v>
      </c>
      <c r="K30" s="1"/>
      <c r="L30" s="1"/>
      <c r="M30" s="10"/>
      <c r="N30" s="1"/>
      <c r="O30" s="5"/>
      <c r="P30" s="5"/>
      <c r="Q30" s="5"/>
      <c r="R30" s="5"/>
    </row>
    <row r="31" spans="1:18" x14ac:dyDescent="0.2">
      <c r="A31" s="26"/>
      <c r="B31" s="26"/>
      <c r="C31" s="26" t="s">
        <v>79</v>
      </c>
      <c r="D31" s="25" t="s">
        <v>9</v>
      </c>
      <c r="E31" s="23">
        <v>59.88</v>
      </c>
      <c r="F31" s="23">
        <v>82.32</v>
      </c>
      <c r="G31" s="23">
        <v>64.34</v>
      </c>
      <c r="H31" s="23">
        <f t="shared" si="3"/>
        <v>78.15840621963072</v>
      </c>
      <c r="I31" s="23" t="str">
        <f>IF(H31&gt;=91,"Sangat Tinggi",IF(H31&gt;=76,"Tinggi",IF(H31&gt;=66,"Sedang",IF(H31&gt;=51,"Rendah",IF(H31&lt;=50,"Sangat Rendah")))))</f>
        <v>Tinggi</v>
      </c>
      <c r="J31" s="24"/>
      <c r="K31" s="1"/>
      <c r="L31" s="1"/>
      <c r="M31" s="6"/>
      <c r="N31" s="1"/>
      <c r="O31" s="5"/>
      <c r="P31" s="5"/>
      <c r="Q31" s="5"/>
      <c r="R31" s="5"/>
    </row>
    <row r="32" spans="1:18" x14ac:dyDescent="0.2">
      <c r="A32" s="22" t="s">
        <v>80</v>
      </c>
      <c r="B32" s="26" t="s">
        <v>81</v>
      </c>
      <c r="C32" s="26" t="s">
        <v>82</v>
      </c>
      <c r="D32" s="22" t="s">
        <v>8</v>
      </c>
      <c r="E32" s="23">
        <v>0.72540000000000004</v>
      </c>
      <c r="F32" s="22">
        <v>0.71</v>
      </c>
      <c r="G32" s="23">
        <v>0.75</v>
      </c>
      <c r="H32" s="23">
        <f t="shared" si="3"/>
        <v>105.63380281690142</v>
      </c>
      <c r="I32" s="23" t="str">
        <f>IF(H32&gt;=91,"Sangat Tinggi",IF(H32&gt;=76,"Tinggi",IF(H32&gt;=66,"Sedang",IF(H32&gt;=51,"Rendah",IF(H32&lt;=50,"Sangat Rendah")))))</f>
        <v>Sangat Tinggi</v>
      </c>
      <c r="J32" s="22" t="s">
        <v>83</v>
      </c>
      <c r="K32" s="1"/>
      <c r="L32" s="1"/>
      <c r="M32" s="6"/>
      <c r="N32" s="1"/>
      <c r="O32" s="5"/>
      <c r="P32" s="5"/>
      <c r="Q32" s="5"/>
      <c r="R32" s="5"/>
    </row>
    <row r="33" spans="1:18" x14ac:dyDescent="0.2">
      <c r="A33" s="22">
        <v>13</v>
      </c>
      <c r="B33" s="26" t="s">
        <v>84</v>
      </c>
      <c r="C33" s="26" t="s">
        <v>82</v>
      </c>
      <c r="D33" s="25" t="s">
        <v>8</v>
      </c>
      <c r="E33" s="23">
        <v>0.72540000000000004</v>
      </c>
      <c r="F33" s="22">
        <v>0.71</v>
      </c>
      <c r="G33" s="23">
        <v>0.75</v>
      </c>
      <c r="H33" s="23">
        <f t="shared" si="3"/>
        <v>105.63380281690142</v>
      </c>
      <c r="I33" s="23" t="str">
        <f>IF(H33&gt;=91,"Sangat Tinggi",IF(H33&gt;=76,"Tinggi",IF(H33&gt;=66,"Sedang",IF(H33&gt;=51,"Rendah",IF(H33&lt;=50,"Sangat Rendah")))))</f>
        <v>Sangat Tinggi</v>
      </c>
      <c r="J33" s="24"/>
      <c r="K33" s="1"/>
      <c r="L33" s="1"/>
      <c r="M33" s="11"/>
      <c r="N33" s="5"/>
      <c r="O33" s="5"/>
      <c r="P33" s="5"/>
      <c r="Q33" s="5"/>
      <c r="R33" s="5"/>
    </row>
    <row r="34" spans="1:18" x14ac:dyDescent="0.2">
      <c r="A34" s="22"/>
      <c r="B34" s="26"/>
      <c r="C34" s="26" t="s">
        <v>85</v>
      </c>
      <c r="D34" s="22" t="s">
        <v>8</v>
      </c>
      <c r="E34" s="23">
        <v>90.05</v>
      </c>
      <c r="F34" s="23">
        <v>91.27</v>
      </c>
      <c r="G34" s="23">
        <v>90.05</v>
      </c>
      <c r="H34" s="23">
        <f t="shared" si="3"/>
        <v>98.663306672510132</v>
      </c>
      <c r="I34" s="23" t="str">
        <f>IF(H34&gt;=91,"Sangat Tinggi",IF(H34&gt;=76,"Tinggi",IF(H34&gt;=66,"Sedang",IF(H34&gt;=51,"Rendah",IF(H34&lt;=50,"Sangat Rendah")))))</f>
        <v>Sangat Tinggi</v>
      </c>
      <c r="J34" s="22" t="s">
        <v>22</v>
      </c>
      <c r="K34" s="1"/>
      <c r="L34" s="1"/>
      <c r="M34" s="1"/>
      <c r="N34" s="1"/>
      <c r="O34" s="5"/>
      <c r="P34" s="5"/>
      <c r="Q34" s="5"/>
      <c r="R34" s="5"/>
    </row>
    <row r="35" spans="1:18" x14ac:dyDescent="0.2">
      <c r="A35" s="22">
        <v>14</v>
      </c>
      <c r="B35" s="26" t="s">
        <v>86</v>
      </c>
      <c r="C35" s="26" t="s">
        <v>85</v>
      </c>
      <c r="D35" s="25" t="s">
        <v>8</v>
      </c>
      <c r="E35" s="23">
        <v>90.05</v>
      </c>
      <c r="F35" s="22">
        <v>91.27</v>
      </c>
      <c r="G35" s="23">
        <v>90.05</v>
      </c>
      <c r="H35" s="23">
        <f t="shared" si="3"/>
        <v>98.663306672510132</v>
      </c>
      <c r="I35" s="23" t="str">
        <f>IF(H35&gt;=91,"Sangat Tinggi",IF(H35&gt;=76,"Tinggi",IF(H35&gt;=66,"Sedang",IF(H35&gt;=51,"Rendah",IF(H35&lt;=50,"Sangat Rendah")))))</f>
        <v>Sangat Tinggi</v>
      </c>
      <c r="J35" s="24"/>
      <c r="K35" s="1"/>
      <c r="L35" s="1"/>
      <c r="M35" s="10"/>
      <c r="N35" s="1"/>
      <c r="O35" s="5"/>
      <c r="P35" s="5"/>
      <c r="Q35" s="5"/>
      <c r="R35" s="5"/>
    </row>
    <row r="36" spans="1:18" x14ac:dyDescent="0.2">
      <c r="A36" s="26"/>
      <c r="B36" s="26"/>
      <c r="C36" s="26" t="s">
        <v>87</v>
      </c>
      <c r="D36" s="25" t="s">
        <v>9</v>
      </c>
      <c r="E36" s="23">
        <v>6.08</v>
      </c>
      <c r="F36" s="22">
        <v>7.43</v>
      </c>
      <c r="G36" s="23">
        <f>11/148*100</f>
        <v>7.4324324324324325</v>
      </c>
      <c r="H36" s="30">
        <f t="shared" si="3"/>
        <v>100.03273798697757</v>
      </c>
      <c r="I36" s="23" t="str">
        <f>IF(H36&gt;=91,"Sangat Tinggi",IF(H36&gt;=76,"Tinggi",IF(H36&gt;=66,"Sedang",IF(H36&gt;=51,"Rendah",IF(H36&lt;=50,"Sangat Rendah")))))</f>
        <v>Sangat Tinggi</v>
      </c>
      <c r="J36" s="24"/>
      <c r="K36" s="1"/>
      <c r="L36" s="1"/>
      <c r="M36" s="10"/>
      <c r="N36" s="1"/>
      <c r="O36" s="5"/>
      <c r="P36" s="5"/>
      <c r="Q36" s="5"/>
      <c r="R36" s="5"/>
    </row>
    <row r="37" spans="1:18" x14ac:dyDescent="0.2">
      <c r="A37" s="22"/>
      <c r="B37" s="26"/>
      <c r="C37" s="26" t="s">
        <v>88</v>
      </c>
      <c r="D37" s="22" t="s">
        <v>8</v>
      </c>
      <c r="E37" s="23">
        <v>69.400000000000006</v>
      </c>
      <c r="F37" s="23">
        <v>55.77</v>
      </c>
      <c r="G37" s="23">
        <v>68.39</v>
      </c>
      <c r="H37" s="23">
        <f t="shared" si="3"/>
        <v>122.62865339788416</v>
      </c>
      <c r="I37" s="23" t="str">
        <f>IF(H37&gt;=91,"Sangat Tinggi",IF(H37&gt;=76,"Tinggi",IF(H37&gt;=66,"Sedang",IF(H37&gt;=51,"Rendah",IF(H37&lt;=50,"Sangat Rendah")))))</f>
        <v>Sangat Tinggi</v>
      </c>
      <c r="J37" s="22" t="s">
        <v>78</v>
      </c>
      <c r="K37" s="1"/>
      <c r="L37" s="1"/>
      <c r="M37" s="6"/>
      <c r="N37" s="1"/>
      <c r="O37" s="5"/>
      <c r="P37" s="5"/>
      <c r="Q37" s="5"/>
      <c r="R37" s="5"/>
    </row>
    <row r="38" spans="1:18" x14ac:dyDescent="0.2">
      <c r="A38" s="22">
        <v>15</v>
      </c>
      <c r="B38" s="26" t="s">
        <v>89</v>
      </c>
      <c r="C38" s="26" t="s">
        <v>88</v>
      </c>
      <c r="D38" s="25" t="s">
        <v>8</v>
      </c>
      <c r="E38" s="22">
        <v>69.23</v>
      </c>
      <c r="F38" s="23">
        <v>55.77</v>
      </c>
      <c r="G38" s="22">
        <v>69.23</v>
      </c>
      <c r="H38" s="23">
        <f t="shared" si="3"/>
        <v>124.1348395194549</v>
      </c>
      <c r="I38" s="23" t="str">
        <f>IF(H38&gt;=91,"Sangat Tinggi",IF(H38&gt;=76,"Tinggi",IF(H38&gt;=66,"Sedang",IF(H38&gt;=51,"Rendah",IF(H38&lt;=50,"Sangat Rendah")))))</f>
        <v>Sangat Tinggi</v>
      </c>
      <c r="J38" s="24"/>
      <c r="K38" s="1"/>
      <c r="L38" s="1"/>
      <c r="M38" s="11"/>
      <c r="N38" s="1"/>
      <c r="O38" s="5"/>
      <c r="P38" s="5"/>
      <c r="Q38" s="5"/>
      <c r="R38" s="5"/>
    </row>
    <row r="39" spans="1:18" x14ac:dyDescent="0.2">
      <c r="A39" s="22" t="s">
        <v>90</v>
      </c>
      <c r="B39" s="26" t="s">
        <v>91</v>
      </c>
      <c r="C39" s="26" t="s">
        <v>92</v>
      </c>
      <c r="D39" s="22" t="s">
        <v>8</v>
      </c>
      <c r="E39" s="23">
        <v>70.45</v>
      </c>
      <c r="F39" s="23">
        <v>88</v>
      </c>
      <c r="G39" s="23">
        <v>70.45</v>
      </c>
      <c r="H39" s="23">
        <f t="shared" si="3"/>
        <v>80.056818181818187</v>
      </c>
      <c r="I39" s="23" t="str">
        <f>IF(H39&gt;=91,"Sangat Tinggi",IF(H39&gt;=76,"Tinggi",IF(H39&gt;=66,"Sedang",IF(H39&gt;=51,"Rendah",IF(H39&lt;=50,"Sangat Rendah")))))</f>
        <v>Tinggi</v>
      </c>
      <c r="J39" s="22" t="s">
        <v>93</v>
      </c>
      <c r="K39" s="14"/>
      <c r="L39" s="15"/>
      <c r="M39" s="16"/>
      <c r="N39" s="1"/>
      <c r="O39" s="5"/>
      <c r="P39" s="5"/>
      <c r="Q39" s="5"/>
      <c r="R39" s="5"/>
    </row>
    <row r="40" spans="1:18" x14ac:dyDescent="0.2">
      <c r="A40" s="22">
        <v>16</v>
      </c>
      <c r="B40" s="27" t="s">
        <v>94</v>
      </c>
      <c r="C40" s="26" t="s">
        <v>95</v>
      </c>
      <c r="D40" s="22" t="s">
        <v>24</v>
      </c>
      <c r="E40" s="22" t="s">
        <v>96</v>
      </c>
      <c r="F40" s="22" t="s">
        <v>97</v>
      </c>
      <c r="G40" s="22" t="s">
        <v>98</v>
      </c>
      <c r="H40" s="4">
        <v>102.47191011235957</v>
      </c>
      <c r="I40" s="23" t="str">
        <f>IF(H40&gt;=91,"Sangat Tinggi",IF(H40&gt;=76,"Tinggi",IF(H40&gt;=66,"Sedang",IF(H40&gt;=51,"Rendah",IF(H40&lt;=50,"Sangat Rendah")))))</f>
        <v>Sangat Tinggi</v>
      </c>
      <c r="J40" s="24"/>
      <c r="K40" s="14"/>
      <c r="L40" s="17"/>
      <c r="M40" s="18"/>
      <c r="N40" s="5"/>
      <c r="O40" s="5"/>
      <c r="P40" s="5"/>
      <c r="Q40" s="5"/>
      <c r="R40" s="5"/>
    </row>
    <row r="41" spans="1:18" x14ac:dyDescent="0.2">
      <c r="A41" s="26"/>
      <c r="B41" s="26"/>
      <c r="C41" s="26" t="s">
        <v>99</v>
      </c>
      <c r="D41" s="22" t="s">
        <v>24</v>
      </c>
      <c r="E41" s="22" t="s">
        <v>100</v>
      </c>
      <c r="F41" s="22" t="s">
        <v>101</v>
      </c>
      <c r="G41" s="22" t="s">
        <v>100</v>
      </c>
      <c r="H41" s="23">
        <v>100.66518847006651</v>
      </c>
      <c r="I41" s="23" t="str">
        <f>IF(H41&gt;=91,"Sangat Tinggi",IF(H41&gt;=76,"Tinggi",IF(H41&gt;=66,"Sedang",IF(H41&gt;=51,"Rendah",IF(H41&lt;=50,"Sangat Rendah")))))</f>
        <v>Sangat Tinggi</v>
      </c>
      <c r="J41" s="22" t="s">
        <v>62</v>
      </c>
      <c r="K41" s="1"/>
      <c r="L41" s="19"/>
      <c r="M41" s="20"/>
      <c r="N41" s="1"/>
      <c r="O41" s="5"/>
      <c r="P41" s="5"/>
      <c r="Q41" s="5"/>
      <c r="R41" s="5"/>
    </row>
    <row r="42" spans="1:18" x14ac:dyDescent="0.2">
      <c r="A42" s="22">
        <v>17</v>
      </c>
      <c r="B42" s="26" t="s">
        <v>102</v>
      </c>
      <c r="C42" s="26" t="s">
        <v>103</v>
      </c>
      <c r="D42" s="22" t="s">
        <v>19</v>
      </c>
      <c r="E42" s="23">
        <v>95</v>
      </c>
      <c r="F42" s="23">
        <v>67.09</v>
      </c>
      <c r="G42" s="23">
        <v>95</v>
      </c>
      <c r="H42" s="23">
        <f>G42/F42*100</f>
        <v>141.60083469965716</v>
      </c>
      <c r="I42" s="23" t="str">
        <f>IF(H42&gt;=91,"Sangat Tinggi",IF(H42&gt;=76,"Tinggi",IF(H42&gt;=66,"Sedang",IF(H42&gt;=51,"Rendah",IF(H42&lt;=50,"Sangat Rendah")))))</f>
        <v>Sangat Tinggi</v>
      </c>
      <c r="J42" s="22" t="s">
        <v>104</v>
      </c>
      <c r="K42" s="1"/>
      <c r="L42" s="1"/>
      <c r="M42" s="10"/>
      <c r="N42" s="5"/>
      <c r="O42" s="5"/>
      <c r="P42" s="5"/>
      <c r="Q42" s="5"/>
      <c r="R42" s="5"/>
    </row>
    <row r="43" spans="1:18" x14ac:dyDescent="0.2">
      <c r="A43" s="26"/>
      <c r="B43" s="27"/>
      <c r="C43" s="26" t="s">
        <v>105</v>
      </c>
      <c r="D43" s="25" t="s">
        <v>24</v>
      </c>
      <c r="E43" s="22" t="s">
        <v>106</v>
      </c>
      <c r="F43" s="22" t="s">
        <v>106</v>
      </c>
      <c r="G43" s="22" t="s">
        <v>106</v>
      </c>
      <c r="H43" s="30">
        <v>100</v>
      </c>
      <c r="I43" s="23" t="str">
        <f>IF(H43&gt;=91,"Sangat Tinggi",IF(H43&gt;=76,"Tinggi",IF(H43&gt;=66,"Sedang",IF(H43&gt;=51,"Rendah",IF(H43&lt;=50,"Sangat Rendah")))))</f>
        <v>Sangat Tinggi</v>
      </c>
      <c r="J43" s="22" t="s">
        <v>59</v>
      </c>
      <c r="K43" s="1"/>
      <c r="L43" s="1"/>
      <c r="M43" s="10"/>
      <c r="N43" s="1"/>
      <c r="O43" s="5"/>
      <c r="P43" s="5"/>
      <c r="Q43" s="5"/>
      <c r="R43" s="5"/>
    </row>
    <row r="44" spans="1:18" x14ac:dyDescent="0.2">
      <c r="A44" s="26"/>
      <c r="B44" s="26"/>
      <c r="C44" s="26" t="s">
        <v>107</v>
      </c>
      <c r="D44" s="25" t="s">
        <v>8</v>
      </c>
      <c r="E44" s="23">
        <v>59.75</v>
      </c>
      <c r="F44" s="23">
        <v>81.33</v>
      </c>
      <c r="G44" s="23">
        <v>73.48</v>
      </c>
      <c r="H44" s="23">
        <f t="shared" ref="H44:H47" si="4">G44/F44*100</f>
        <v>90.347965080536099</v>
      </c>
      <c r="I44" s="23" t="str">
        <f>IF(H44&gt;=91,"Sangat Tinggi",IF(H44&gt;=76,"Tinggi",IF(H44&gt;=66,"Sedang",IF(H44&gt;=51,"Rendah",IF(H44&lt;=50,"Sangat Rendah")))))</f>
        <v>Tinggi</v>
      </c>
      <c r="J44" s="22" t="s">
        <v>108</v>
      </c>
      <c r="K44" s="1"/>
      <c r="L44" s="1"/>
      <c r="M44" s="10"/>
      <c r="N44" s="1"/>
      <c r="O44" s="5"/>
      <c r="P44" s="5"/>
      <c r="Q44" s="5"/>
      <c r="R44" s="5"/>
    </row>
    <row r="45" spans="1:18" x14ac:dyDescent="0.2">
      <c r="A45" s="22">
        <v>18</v>
      </c>
      <c r="B45" s="26" t="s">
        <v>109</v>
      </c>
      <c r="C45" s="26" t="s">
        <v>110</v>
      </c>
      <c r="D45" s="25" t="s">
        <v>9</v>
      </c>
      <c r="E45" s="23">
        <v>92.3</v>
      </c>
      <c r="F45" s="23">
        <v>100</v>
      </c>
      <c r="G45" s="23">
        <f>42/42*100</f>
        <v>100</v>
      </c>
      <c r="H45" s="23">
        <f t="shared" si="4"/>
        <v>100</v>
      </c>
      <c r="I45" s="23" t="str">
        <f>IF(H45&gt;=91,"Sangat Tinggi",IF(H45&gt;=76,"Tinggi",IF(H45&gt;=66,"Sedang",IF(H45&gt;=51,"Rendah",IF(H45&lt;=50,"Sangat Rendah")))))</f>
        <v>Sangat Tinggi</v>
      </c>
      <c r="J45" s="22" t="s">
        <v>111</v>
      </c>
      <c r="K45" s="1"/>
      <c r="L45" s="1"/>
      <c r="M45" s="10"/>
      <c r="N45" s="1"/>
      <c r="O45" s="5"/>
      <c r="P45" s="5"/>
      <c r="Q45" s="5"/>
      <c r="R45" s="5"/>
    </row>
    <row r="46" spans="1:18" x14ac:dyDescent="0.2">
      <c r="A46" s="26"/>
      <c r="B46" s="26"/>
      <c r="C46" s="26" t="s">
        <v>112</v>
      </c>
      <c r="D46" s="25" t="s">
        <v>9</v>
      </c>
      <c r="E46" s="23">
        <v>31.25</v>
      </c>
      <c r="F46" s="23">
        <v>38.880000000000003</v>
      </c>
      <c r="G46" s="23">
        <f>56/144*100</f>
        <v>38.888888888888893</v>
      </c>
      <c r="H46" s="30">
        <f t="shared" si="4"/>
        <v>100.02286236854138</v>
      </c>
      <c r="I46" s="23" t="str">
        <f>IF(H46&gt;=91,"Sangat Tinggi",IF(H46&gt;=76,"Tinggi",IF(H46&gt;=66,"Sedang",IF(H46&gt;=51,"Rendah",IF(H46&lt;=50,"Sangat Rendah")))))</f>
        <v>Sangat Tinggi</v>
      </c>
      <c r="J46" s="22" t="s">
        <v>83</v>
      </c>
      <c r="K46" s="1"/>
      <c r="L46" s="1"/>
      <c r="M46" s="10"/>
      <c r="N46" s="1"/>
      <c r="O46" s="5"/>
      <c r="P46" s="5"/>
      <c r="Q46" s="5"/>
      <c r="R46" s="5"/>
    </row>
    <row r="47" spans="1:18" x14ac:dyDescent="0.2">
      <c r="A47" s="22">
        <v>19</v>
      </c>
      <c r="B47" s="26" t="s">
        <v>113</v>
      </c>
      <c r="C47" s="26" t="s">
        <v>114</v>
      </c>
      <c r="D47" s="25" t="s">
        <v>9</v>
      </c>
      <c r="E47" s="23">
        <v>12.24</v>
      </c>
      <c r="F47" s="23">
        <v>12</v>
      </c>
      <c r="G47" s="23">
        <v>12</v>
      </c>
      <c r="H47" s="23">
        <f t="shared" si="4"/>
        <v>100</v>
      </c>
      <c r="I47" s="23" t="str">
        <f>IF(H47&gt;=91,"Sangat Tinggi",IF(H47&gt;=76,"Tinggi",IF(H47&gt;=66,"Sedang",IF(H47&gt;=51,"Rendah",IF(H47&lt;=50,"Sangat Rendah")))))</f>
        <v>Sangat Tinggi</v>
      </c>
      <c r="J47" s="22" t="s">
        <v>115</v>
      </c>
      <c r="K47" s="1"/>
      <c r="L47" s="1"/>
      <c r="M47" s="10"/>
      <c r="N47" s="1"/>
      <c r="O47" s="5"/>
      <c r="P47" s="5"/>
      <c r="Q47" s="5"/>
      <c r="R47" s="5"/>
    </row>
    <row r="48" spans="1:18" ht="18" x14ac:dyDescent="0.2">
      <c r="A48" s="31" t="s">
        <v>116</v>
      </c>
      <c r="B48" s="32"/>
      <c r="C48" s="32"/>
      <c r="D48" s="32"/>
      <c r="E48" s="32"/>
      <c r="F48" s="32"/>
      <c r="G48" s="32"/>
      <c r="H48" s="34">
        <f>AVERAGE(H2:H4,H6:H10,H11,H13:H18,H19,H21:H27,H29:H39,H40,H42:H43,H45:H47)</f>
        <v>107.75542781842509</v>
      </c>
      <c r="I48" s="35" t="str">
        <f>IF(H48&gt;=91,"Sangat Tinggi",IF(H48&gt;=76,"Tinggi",IF(H48&gt;=66,"Sedang",IF(H48&gt;=51,"Rendah",IF(H48&lt;=50,"Sangat Rendah")))))</f>
        <v>Sangat Tinggi</v>
      </c>
      <c r="J48" s="24"/>
      <c r="K48" s="1"/>
      <c r="L48" s="1"/>
      <c r="M48" s="1"/>
      <c r="N48" s="1"/>
      <c r="O48" s="1"/>
      <c r="P48" s="1"/>
      <c r="Q48" s="1"/>
      <c r="R48" s="1"/>
    </row>
    <row r="49" spans="1:18" ht="18" x14ac:dyDescent="0.2">
      <c r="A49" s="31" t="s">
        <v>117</v>
      </c>
      <c r="B49" s="32"/>
      <c r="C49" s="32"/>
      <c r="D49" s="32"/>
      <c r="E49" s="32"/>
      <c r="F49" s="32"/>
      <c r="G49" s="32"/>
      <c r="H49" s="34">
        <f>AVERAGE(H2:H47)</f>
        <v>106.84798390339074</v>
      </c>
      <c r="I49" s="35" t="str">
        <f>IF(H49&gt;=91,"Sangat Tinggi",IF(H49&gt;=76,"Tinggi",IF(H49&gt;=66,"Sedang",IF(H49&gt;=51,"Rendah",IF(H49&lt;=50,"Sangat Rendah")))))</f>
        <v>Sangat Tinggi</v>
      </c>
      <c r="J49" s="24"/>
      <c r="K49" s="1"/>
      <c r="L49" s="1"/>
      <c r="M49" s="1"/>
      <c r="N49" s="1"/>
      <c r="O49" s="1"/>
      <c r="P49" s="1"/>
      <c r="Q49" s="1"/>
      <c r="R49" s="1"/>
    </row>
    <row r="50" spans="1:18" ht="18" x14ac:dyDescent="0.2">
      <c r="A50" s="31" t="s">
        <v>118</v>
      </c>
      <c r="B50" s="32"/>
      <c r="C50" s="32"/>
      <c r="D50" s="32"/>
      <c r="E50" s="32"/>
      <c r="F50" s="32"/>
      <c r="G50" s="32"/>
      <c r="H50" s="34">
        <f>AVERAGE(H17,H20,H28,H44,H41)</f>
        <v>104.28499710572957</v>
      </c>
      <c r="I50" s="35" t="str">
        <f>IF(H50&gt;=91,"Sangat Tinggi",IF(H50&gt;=76,"Tinggi",IF(H50&gt;=66,"Sedang",IF(H50&gt;=51,"Rendah",IF(H50&lt;=50,"Sangat Rendah")))))</f>
        <v>Sangat Tinggi</v>
      </c>
      <c r="J50" s="24"/>
      <c r="K50" s="1"/>
      <c r="L50" s="1"/>
      <c r="M50" s="1"/>
      <c r="N50" s="1"/>
      <c r="O50" s="1"/>
      <c r="P50" s="1"/>
      <c r="Q50" s="1"/>
      <c r="R50" s="1"/>
    </row>
    <row r="51" spans="1:18" x14ac:dyDescent="0.2">
      <c r="A51" s="1"/>
      <c r="B51" s="1"/>
      <c r="C51" s="1"/>
      <c r="D51" s="1"/>
      <c r="E51" s="1"/>
      <c r="F51" s="1"/>
      <c r="G51" s="1"/>
      <c r="H51" s="1"/>
      <c r="I51" s="2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2">
      <c r="A52" s="1"/>
      <c r="B52" s="1"/>
      <c r="C52" s="1"/>
      <c r="D52" s="1"/>
      <c r="E52" s="1"/>
      <c r="F52" s="1"/>
      <c r="G52" s="1"/>
      <c r="H52" s="1"/>
      <c r="I52" s="2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2">
      <c r="A53" s="1"/>
      <c r="B53" s="1"/>
      <c r="C53" s="1"/>
      <c r="D53" s="1"/>
      <c r="E53" s="1"/>
      <c r="F53" s="1"/>
      <c r="G53" s="1"/>
      <c r="H53" s="1"/>
      <c r="I53" s="2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2">
      <c r="A54" s="1"/>
      <c r="B54" s="1"/>
      <c r="C54" s="1"/>
      <c r="D54" s="1"/>
      <c r="E54" s="1"/>
      <c r="F54" s="1"/>
      <c r="G54" s="1"/>
      <c r="H54" s="1"/>
      <c r="I54" s="2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2">
      <c r="A55" s="1"/>
      <c r="B55" s="1"/>
      <c r="C55" s="1"/>
      <c r="D55" s="1"/>
      <c r="E55" s="1"/>
      <c r="F55" s="1"/>
      <c r="G55" s="1"/>
      <c r="H55" s="1"/>
      <c r="I55" s="2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2">
      <c r="A56" s="1"/>
      <c r="B56" s="1"/>
      <c r="C56" s="1"/>
      <c r="D56" s="1"/>
      <c r="E56" s="1"/>
      <c r="F56" s="1"/>
      <c r="G56" s="1"/>
      <c r="H56" s="1"/>
      <c r="I56" s="2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2">
      <c r="A57" s="1"/>
      <c r="B57" s="1"/>
      <c r="C57" s="1"/>
      <c r="D57" s="1"/>
      <c r="E57" s="1"/>
      <c r="F57" s="1"/>
      <c r="G57" s="1"/>
      <c r="H57" s="1"/>
      <c r="I57" s="2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2">
      <c r="A58" s="1"/>
      <c r="B58" s="1"/>
      <c r="C58" s="1"/>
      <c r="D58" s="1"/>
      <c r="E58" s="1"/>
      <c r="F58" s="1"/>
      <c r="G58" s="1"/>
      <c r="H58" s="1"/>
      <c r="I58" s="2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2">
      <c r="A59" s="1"/>
      <c r="B59" s="1"/>
      <c r="C59" s="1"/>
      <c r="D59" s="1"/>
      <c r="E59" s="1"/>
      <c r="F59" s="1"/>
      <c r="G59" s="1"/>
      <c r="H59" s="1"/>
      <c r="I59" s="2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2">
      <c r="A60" s="1"/>
      <c r="B60" s="1"/>
      <c r="C60" s="1"/>
      <c r="D60" s="1"/>
      <c r="E60" s="1"/>
      <c r="F60" s="1"/>
      <c r="G60" s="1"/>
      <c r="H60" s="1"/>
      <c r="I60" s="2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2">
      <c r="A61" s="1"/>
      <c r="B61" s="1"/>
      <c r="C61" s="1"/>
      <c r="D61" s="1"/>
      <c r="E61" s="1"/>
      <c r="F61" s="1"/>
      <c r="G61" s="1"/>
      <c r="H61" s="1"/>
      <c r="I61" s="2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2">
      <c r="A62" s="1"/>
      <c r="B62" s="1"/>
      <c r="C62" s="1"/>
      <c r="D62" s="1"/>
      <c r="E62" s="1"/>
      <c r="F62" s="1"/>
      <c r="G62" s="1"/>
      <c r="H62" s="1"/>
      <c r="I62" s="2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2">
      <c r="A63" s="1"/>
      <c r="B63" s="1"/>
      <c r="C63" s="1"/>
      <c r="D63" s="1"/>
      <c r="E63" s="1"/>
      <c r="F63" s="1"/>
      <c r="G63" s="1"/>
      <c r="H63" s="1"/>
      <c r="I63" s="2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">
      <c r="A64" s="1"/>
      <c r="B64" s="1"/>
      <c r="C64" s="1"/>
      <c r="D64" s="1"/>
      <c r="E64" s="1"/>
      <c r="F64" s="1"/>
      <c r="G64" s="1"/>
      <c r="H64" s="1"/>
      <c r="I64" s="2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">
      <c r="A65" s="1"/>
      <c r="B65" s="1"/>
      <c r="C65" s="1"/>
      <c r="D65" s="1"/>
      <c r="E65" s="1"/>
      <c r="F65" s="1"/>
      <c r="G65" s="1"/>
      <c r="H65" s="1"/>
      <c r="I65" s="2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2">
      <c r="A66" s="1"/>
      <c r="B66" s="1"/>
      <c r="C66" s="1"/>
      <c r="D66" s="1"/>
      <c r="E66" s="1"/>
      <c r="F66" s="1"/>
      <c r="G66" s="1"/>
      <c r="H66" s="1"/>
      <c r="I66" s="2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2">
      <c r="A67" s="1"/>
      <c r="B67" s="1"/>
      <c r="C67" s="1"/>
      <c r="D67" s="1"/>
      <c r="E67" s="1"/>
      <c r="F67" s="1"/>
      <c r="G67" s="1"/>
      <c r="H67" s="1"/>
      <c r="I67" s="2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">
      <c r="A68" s="1"/>
      <c r="B68" s="1"/>
      <c r="C68" s="1"/>
      <c r="D68" s="1"/>
      <c r="E68" s="1"/>
      <c r="F68" s="1"/>
      <c r="G68" s="1"/>
      <c r="H68" s="1"/>
      <c r="I68" s="2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2">
      <c r="A69" s="1"/>
      <c r="B69" s="1"/>
      <c r="C69" s="1"/>
      <c r="D69" s="1"/>
      <c r="E69" s="1"/>
      <c r="F69" s="1"/>
      <c r="G69" s="1"/>
      <c r="H69" s="1"/>
      <c r="I69" s="2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">
      <c r="A70" s="1"/>
      <c r="B70" s="1"/>
      <c r="C70" s="1"/>
      <c r="D70" s="1"/>
      <c r="E70" s="1"/>
      <c r="F70" s="1"/>
      <c r="G70" s="1"/>
      <c r="H70" s="1"/>
      <c r="I70" s="2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">
      <c r="A71" s="1"/>
      <c r="B71" s="1"/>
      <c r="C71" s="1"/>
      <c r="D71" s="1"/>
      <c r="E71" s="1"/>
      <c r="F71" s="1"/>
      <c r="G71" s="1"/>
      <c r="H71" s="1"/>
      <c r="I71" s="2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">
      <c r="A72" s="1"/>
      <c r="B72" s="1"/>
      <c r="C72" s="1"/>
      <c r="D72" s="1"/>
      <c r="E72" s="1"/>
      <c r="F72" s="1"/>
      <c r="G72" s="1"/>
      <c r="H72" s="1"/>
      <c r="I72" s="2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2">
      <c r="A73" s="1"/>
      <c r="B73" s="1"/>
      <c r="C73" s="1"/>
      <c r="D73" s="1"/>
      <c r="E73" s="1"/>
      <c r="F73" s="1"/>
      <c r="G73" s="1"/>
      <c r="H73" s="1"/>
      <c r="I73" s="2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">
      <c r="A74" s="1"/>
      <c r="B74" s="1"/>
      <c r="C74" s="1"/>
      <c r="D74" s="1"/>
      <c r="E74" s="1"/>
      <c r="F74" s="1"/>
      <c r="G74" s="1"/>
      <c r="H74" s="1"/>
      <c r="I74" s="2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2">
      <c r="A75" s="1"/>
      <c r="B75" s="1"/>
      <c r="C75" s="1"/>
      <c r="D75" s="1"/>
      <c r="E75" s="1"/>
      <c r="F75" s="1"/>
      <c r="G75" s="1"/>
      <c r="H75" s="1"/>
      <c r="I75" s="2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">
      <c r="A76" s="1"/>
      <c r="B76" s="1"/>
      <c r="C76" s="1"/>
      <c r="D76" s="1"/>
      <c r="E76" s="1"/>
      <c r="F76" s="1"/>
      <c r="G76" s="1"/>
      <c r="H76" s="1"/>
      <c r="I76" s="2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">
      <c r="A77" s="1"/>
      <c r="B77" s="1"/>
      <c r="C77" s="1"/>
      <c r="D77" s="1"/>
      <c r="E77" s="1"/>
      <c r="F77" s="1"/>
      <c r="G77" s="1"/>
      <c r="H77" s="1"/>
      <c r="I77" s="2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">
      <c r="A78" s="1"/>
      <c r="B78" s="1"/>
      <c r="C78" s="1"/>
      <c r="D78" s="1"/>
      <c r="E78" s="1"/>
      <c r="F78" s="1"/>
      <c r="G78" s="1"/>
      <c r="H78" s="1"/>
      <c r="I78" s="2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">
      <c r="A79" s="1"/>
      <c r="B79" s="1"/>
      <c r="C79" s="1"/>
      <c r="D79" s="1"/>
      <c r="E79" s="1"/>
      <c r="F79" s="1"/>
      <c r="G79" s="1"/>
      <c r="H79" s="1"/>
      <c r="I79" s="2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">
      <c r="A80" s="1"/>
      <c r="B80" s="1"/>
      <c r="C80" s="1"/>
      <c r="D80" s="1"/>
      <c r="E80" s="1"/>
      <c r="F80" s="1"/>
      <c r="G80" s="1"/>
      <c r="H80" s="1"/>
      <c r="I80" s="2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">
      <c r="A81" s="1"/>
      <c r="B81" s="1"/>
      <c r="C81" s="1"/>
      <c r="D81" s="1"/>
      <c r="E81" s="1"/>
      <c r="F81" s="1"/>
      <c r="G81" s="1"/>
      <c r="H81" s="1"/>
      <c r="I81" s="2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">
      <c r="A82" s="1"/>
      <c r="B82" s="1"/>
      <c r="C82" s="1"/>
      <c r="D82" s="1"/>
      <c r="E82" s="1"/>
      <c r="F82" s="1"/>
      <c r="G82" s="1"/>
      <c r="H82" s="1"/>
      <c r="I82" s="2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">
      <c r="A83" s="1"/>
      <c r="B83" s="1"/>
      <c r="C83" s="1"/>
      <c r="D83" s="1"/>
      <c r="E83" s="1"/>
      <c r="F83" s="1"/>
      <c r="G83" s="1"/>
      <c r="H83" s="1"/>
      <c r="I83" s="2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">
      <c r="A84" s="1"/>
      <c r="B84" s="1"/>
      <c r="C84" s="1"/>
      <c r="D84" s="1"/>
      <c r="E84" s="1"/>
      <c r="F84" s="1"/>
      <c r="G84" s="1"/>
      <c r="H84" s="1"/>
      <c r="I84" s="2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">
      <c r="A85" s="1"/>
      <c r="B85" s="1"/>
      <c r="C85" s="1"/>
      <c r="D85" s="1"/>
      <c r="E85" s="1"/>
      <c r="F85" s="1"/>
      <c r="G85" s="1"/>
      <c r="H85" s="1"/>
      <c r="I85" s="2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">
      <c r="A86" s="1"/>
      <c r="B86" s="1"/>
      <c r="C86" s="1"/>
      <c r="D86" s="1"/>
      <c r="E86" s="1"/>
      <c r="F86" s="1"/>
      <c r="G86" s="1"/>
      <c r="H86" s="1"/>
      <c r="I86" s="2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2">
      <c r="A87" s="1"/>
      <c r="B87" s="1"/>
      <c r="C87" s="1"/>
      <c r="D87" s="1"/>
      <c r="E87" s="1"/>
      <c r="F87" s="1"/>
      <c r="G87" s="1"/>
      <c r="H87" s="1"/>
      <c r="I87" s="2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">
      <c r="A88" s="1"/>
      <c r="B88" s="1"/>
      <c r="C88" s="1"/>
      <c r="D88" s="1"/>
      <c r="E88" s="1"/>
      <c r="F88" s="1"/>
      <c r="G88" s="1"/>
      <c r="H88" s="1"/>
      <c r="I88" s="2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">
      <c r="A89" s="1"/>
      <c r="B89" s="1"/>
      <c r="C89" s="1"/>
      <c r="D89" s="1"/>
      <c r="E89" s="1"/>
      <c r="F89" s="1"/>
      <c r="G89" s="1"/>
      <c r="H89" s="1"/>
      <c r="I89" s="2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">
      <c r="A90" s="1"/>
      <c r="B90" s="1"/>
      <c r="C90" s="1"/>
      <c r="D90" s="1"/>
      <c r="E90" s="1"/>
      <c r="F90" s="1"/>
      <c r="G90" s="1"/>
      <c r="H90" s="1"/>
      <c r="I90" s="2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">
      <c r="A91" s="1"/>
      <c r="B91" s="1"/>
      <c r="C91" s="1"/>
      <c r="D91" s="1"/>
      <c r="E91" s="1"/>
      <c r="F91" s="1"/>
      <c r="G91" s="1"/>
      <c r="H91" s="1"/>
      <c r="I91" s="2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">
      <c r="A92" s="1"/>
      <c r="B92" s="1"/>
      <c r="C92" s="1"/>
      <c r="D92" s="1"/>
      <c r="E92" s="1"/>
      <c r="F92" s="1"/>
      <c r="G92" s="1"/>
      <c r="H92" s="1"/>
      <c r="I92" s="2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">
      <c r="A93" s="1"/>
      <c r="B93" s="1"/>
      <c r="C93" s="1"/>
      <c r="D93" s="1"/>
      <c r="E93" s="1"/>
      <c r="F93" s="1"/>
      <c r="G93" s="1"/>
      <c r="H93" s="1"/>
      <c r="I93" s="2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">
      <c r="A94" s="1"/>
      <c r="B94" s="1"/>
      <c r="C94" s="1"/>
      <c r="D94" s="1"/>
      <c r="E94" s="1"/>
      <c r="F94" s="1"/>
      <c r="G94" s="1"/>
      <c r="H94" s="1"/>
      <c r="I94" s="2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">
      <c r="A95" s="1"/>
      <c r="B95" s="1"/>
      <c r="C95" s="1"/>
      <c r="D95" s="1"/>
      <c r="E95" s="1"/>
      <c r="F95" s="1"/>
      <c r="G95" s="1"/>
      <c r="H95" s="1"/>
      <c r="I95" s="2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">
      <c r="A96" s="1"/>
      <c r="B96" s="1"/>
      <c r="C96" s="1"/>
      <c r="D96" s="1"/>
      <c r="E96" s="1"/>
      <c r="F96" s="1"/>
      <c r="G96" s="1"/>
      <c r="H96" s="1"/>
      <c r="I96" s="2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">
      <c r="A97" s="1"/>
      <c r="B97" s="1"/>
      <c r="C97" s="1"/>
      <c r="D97" s="1"/>
      <c r="E97" s="1"/>
      <c r="F97" s="1"/>
      <c r="G97" s="1"/>
      <c r="H97" s="1"/>
      <c r="I97" s="2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">
      <c r="A98" s="1"/>
      <c r="B98" s="1"/>
      <c r="C98" s="1"/>
      <c r="D98" s="1"/>
      <c r="E98" s="1"/>
      <c r="F98" s="1"/>
      <c r="G98" s="1"/>
      <c r="H98" s="1"/>
      <c r="I98" s="2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">
      <c r="A99" s="1"/>
      <c r="B99" s="1"/>
      <c r="C99" s="1"/>
      <c r="D99" s="1"/>
      <c r="E99" s="1"/>
      <c r="F99" s="1"/>
      <c r="G99" s="1"/>
      <c r="H99" s="1"/>
      <c r="I99" s="2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">
      <c r="A100" s="1"/>
      <c r="B100" s="1"/>
      <c r="C100" s="1"/>
      <c r="D100" s="1"/>
      <c r="E100" s="1"/>
      <c r="F100" s="1"/>
      <c r="G100" s="1"/>
      <c r="H100" s="1"/>
      <c r="I100" s="2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">
      <c r="A101" s="1"/>
      <c r="B101" s="1"/>
      <c r="C101" s="1"/>
      <c r="D101" s="1"/>
      <c r="E101" s="1"/>
      <c r="F101" s="1"/>
      <c r="G101" s="1"/>
      <c r="H101" s="1"/>
      <c r="I101" s="2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">
      <c r="A102" s="1"/>
      <c r="B102" s="1"/>
      <c r="C102" s="1"/>
      <c r="D102" s="1"/>
      <c r="E102" s="1"/>
      <c r="F102" s="1"/>
      <c r="G102" s="1"/>
      <c r="H102" s="1"/>
      <c r="I102" s="2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">
      <c r="A103" s="1"/>
      <c r="B103" s="1"/>
      <c r="C103" s="1"/>
      <c r="D103" s="1"/>
      <c r="E103" s="1"/>
      <c r="F103" s="1"/>
      <c r="G103" s="1"/>
      <c r="H103" s="1"/>
      <c r="I103" s="2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">
      <c r="A104" s="1"/>
      <c r="B104" s="1"/>
      <c r="C104" s="1"/>
      <c r="D104" s="1"/>
      <c r="E104" s="1"/>
      <c r="F104" s="1"/>
      <c r="G104" s="1"/>
      <c r="H104" s="1"/>
      <c r="I104" s="2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">
      <c r="A105" s="1"/>
      <c r="B105" s="1"/>
      <c r="C105" s="1"/>
      <c r="D105" s="1"/>
      <c r="E105" s="1"/>
      <c r="F105" s="1"/>
      <c r="G105" s="1"/>
      <c r="H105" s="1"/>
      <c r="I105" s="2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">
      <c r="A106" s="1"/>
      <c r="B106" s="1"/>
      <c r="C106" s="1"/>
      <c r="D106" s="1"/>
      <c r="E106" s="1"/>
      <c r="F106" s="1"/>
      <c r="G106" s="1"/>
      <c r="H106" s="1"/>
      <c r="I106" s="2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">
      <c r="A107" s="1"/>
      <c r="B107" s="1"/>
      <c r="C107" s="1"/>
      <c r="D107" s="1"/>
      <c r="E107" s="1"/>
      <c r="F107" s="1"/>
      <c r="G107" s="1"/>
      <c r="H107" s="1"/>
      <c r="I107" s="2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">
      <c r="A108" s="1"/>
      <c r="B108" s="1"/>
      <c r="C108" s="1"/>
      <c r="D108" s="1"/>
      <c r="E108" s="1"/>
      <c r="F108" s="1"/>
      <c r="G108" s="1"/>
      <c r="H108" s="1"/>
      <c r="I108" s="2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">
      <c r="A109" s="1"/>
      <c r="B109" s="1"/>
      <c r="C109" s="1"/>
      <c r="D109" s="1"/>
      <c r="E109" s="1"/>
      <c r="F109" s="1"/>
      <c r="G109" s="1"/>
      <c r="H109" s="1"/>
      <c r="I109" s="2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">
      <c r="A110" s="1"/>
      <c r="B110" s="1"/>
      <c r="C110" s="1"/>
      <c r="D110" s="1"/>
      <c r="E110" s="1"/>
      <c r="F110" s="1"/>
      <c r="G110" s="1"/>
      <c r="H110" s="1"/>
      <c r="I110" s="2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">
      <c r="A111" s="1"/>
      <c r="B111" s="1"/>
      <c r="C111" s="1"/>
      <c r="D111" s="1"/>
      <c r="E111" s="1"/>
      <c r="F111" s="1"/>
      <c r="G111" s="1"/>
      <c r="H111" s="1"/>
      <c r="I111" s="2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">
      <c r="A112" s="1"/>
      <c r="B112" s="1"/>
      <c r="C112" s="1"/>
      <c r="D112" s="1"/>
      <c r="E112" s="1"/>
      <c r="F112" s="1"/>
      <c r="G112" s="1"/>
      <c r="H112" s="1"/>
      <c r="I112" s="2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">
      <c r="A113" s="1"/>
      <c r="B113" s="1"/>
      <c r="C113" s="1"/>
      <c r="D113" s="1"/>
      <c r="E113" s="1"/>
      <c r="F113" s="1"/>
      <c r="G113" s="1"/>
      <c r="H113" s="1"/>
      <c r="I113" s="2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">
      <c r="A114" s="1"/>
      <c r="B114" s="1"/>
      <c r="C114" s="1"/>
      <c r="D114" s="1"/>
      <c r="E114" s="1"/>
      <c r="F114" s="1"/>
      <c r="G114" s="1"/>
      <c r="H114" s="1"/>
      <c r="I114" s="2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">
      <c r="A115" s="1"/>
      <c r="B115" s="1"/>
      <c r="C115" s="1"/>
      <c r="D115" s="1"/>
      <c r="E115" s="1"/>
      <c r="F115" s="1"/>
      <c r="G115" s="1"/>
      <c r="H115" s="1"/>
      <c r="I115" s="2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">
      <c r="A116" s="1"/>
      <c r="B116" s="1"/>
      <c r="C116" s="1"/>
      <c r="D116" s="1"/>
      <c r="E116" s="1"/>
      <c r="F116" s="1"/>
      <c r="G116" s="1"/>
      <c r="H116" s="1"/>
      <c r="I116" s="2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">
      <c r="A117" s="1"/>
      <c r="B117" s="1"/>
      <c r="C117" s="1"/>
      <c r="D117" s="1"/>
      <c r="E117" s="1"/>
      <c r="F117" s="1"/>
      <c r="G117" s="1"/>
      <c r="H117" s="1"/>
      <c r="I117" s="2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">
      <c r="A118" s="1"/>
      <c r="B118" s="1"/>
      <c r="C118" s="1"/>
      <c r="D118" s="1"/>
      <c r="E118" s="1"/>
      <c r="F118" s="1"/>
      <c r="G118" s="1"/>
      <c r="H118" s="1"/>
      <c r="I118" s="2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">
      <c r="A119" s="1"/>
      <c r="B119" s="1"/>
      <c r="C119" s="1"/>
      <c r="D119" s="1"/>
      <c r="E119" s="1"/>
      <c r="F119" s="1"/>
      <c r="G119" s="1"/>
      <c r="H119" s="1"/>
      <c r="I119" s="2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">
      <c r="A120" s="1"/>
      <c r="B120" s="1"/>
      <c r="C120" s="1"/>
      <c r="D120" s="1"/>
      <c r="E120" s="1"/>
      <c r="F120" s="1"/>
      <c r="G120" s="1"/>
      <c r="H120" s="1"/>
      <c r="I120" s="2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">
      <c r="A121" s="1"/>
      <c r="B121" s="1"/>
      <c r="C121" s="1"/>
      <c r="D121" s="1"/>
      <c r="E121" s="1"/>
      <c r="F121" s="1"/>
      <c r="G121" s="1"/>
      <c r="H121" s="1"/>
      <c r="I121" s="2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">
      <c r="A122" s="1"/>
      <c r="B122" s="1"/>
      <c r="C122" s="1"/>
      <c r="D122" s="1"/>
      <c r="E122" s="1"/>
      <c r="F122" s="1"/>
      <c r="G122" s="1"/>
      <c r="H122" s="1"/>
      <c r="I122" s="2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">
      <c r="A123" s="1"/>
      <c r="B123" s="1"/>
      <c r="C123" s="1"/>
      <c r="D123" s="1"/>
      <c r="E123" s="1"/>
      <c r="F123" s="1"/>
      <c r="G123" s="1"/>
      <c r="H123" s="1"/>
      <c r="I123" s="2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">
      <c r="A124" s="1"/>
      <c r="B124" s="1"/>
      <c r="C124" s="1"/>
      <c r="D124" s="1"/>
      <c r="E124" s="1"/>
      <c r="F124" s="1"/>
      <c r="G124" s="1"/>
      <c r="H124" s="1"/>
      <c r="I124" s="2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">
      <c r="A125" s="1"/>
      <c r="B125" s="1"/>
      <c r="C125" s="1"/>
      <c r="D125" s="1"/>
      <c r="E125" s="1"/>
      <c r="F125" s="1"/>
      <c r="G125" s="1"/>
      <c r="H125" s="1"/>
      <c r="I125" s="2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x14ac:dyDescent="0.2">
      <c r="A126" s="1"/>
      <c r="B126" s="1"/>
      <c r="C126" s="1"/>
      <c r="D126" s="1"/>
      <c r="E126" s="1"/>
      <c r="F126" s="1"/>
      <c r="G126" s="1"/>
      <c r="H126" s="1"/>
      <c r="I126" s="2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x14ac:dyDescent="0.2">
      <c r="A127" s="1"/>
      <c r="B127" s="1"/>
      <c r="C127" s="1"/>
      <c r="D127" s="1"/>
      <c r="E127" s="1"/>
      <c r="F127" s="1"/>
      <c r="G127" s="1"/>
      <c r="H127" s="1"/>
      <c r="I127" s="2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x14ac:dyDescent="0.2">
      <c r="A128" s="1"/>
      <c r="B128" s="1"/>
      <c r="C128" s="1"/>
      <c r="D128" s="1"/>
      <c r="E128" s="1"/>
      <c r="F128" s="1"/>
      <c r="G128" s="1"/>
      <c r="H128" s="1"/>
      <c r="I128" s="2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x14ac:dyDescent="0.2">
      <c r="A129" s="1"/>
      <c r="B129" s="1"/>
      <c r="C129" s="1"/>
      <c r="D129" s="1"/>
      <c r="E129" s="1"/>
      <c r="F129" s="1"/>
      <c r="G129" s="1"/>
      <c r="H129" s="1"/>
      <c r="I129" s="2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x14ac:dyDescent="0.2">
      <c r="A130" s="1"/>
      <c r="B130" s="1"/>
      <c r="C130" s="1"/>
      <c r="D130" s="1"/>
      <c r="E130" s="1"/>
      <c r="F130" s="1"/>
      <c r="G130" s="1"/>
      <c r="H130" s="1"/>
      <c r="I130" s="2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x14ac:dyDescent="0.2">
      <c r="A131" s="1"/>
      <c r="B131" s="1"/>
      <c r="C131" s="1"/>
      <c r="D131" s="1"/>
      <c r="E131" s="1"/>
      <c r="F131" s="1"/>
      <c r="G131" s="1"/>
      <c r="H131" s="1"/>
      <c r="I131" s="2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x14ac:dyDescent="0.2">
      <c r="A132" s="1"/>
      <c r="B132" s="1"/>
      <c r="C132" s="1"/>
      <c r="D132" s="1"/>
      <c r="E132" s="1"/>
      <c r="F132" s="1"/>
      <c r="G132" s="1"/>
      <c r="H132" s="1"/>
      <c r="I132" s="2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x14ac:dyDescent="0.2">
      <c r="A133" s="1"/>
      <c r="B133" s="1"/>
      <c r="C133" s="1"/>
      <c r="D133" s="1"/>
      <c r="E133" s="1"/>
      <c r="F133" s="1"/>
      <c r="G133" s="1"/>
      <c r="H133" s="1"/>
      <c r="I133" s="2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x14ac:dyDescent="0.2">
      <c r="A134" s="1"/>
      <c r="B134" s="1"/>
      <c r="C134" s="1"/>
      <c r="D134" s="1"/>
      <c r="E134" s="1"/>
      <c r="F134" s="1"/>
      <c r="G134" s="1"/>
      <c r="H134" s="1"/>
      <c r="I134" s="2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x14ac:dyDescent="0.2">
      <c r="A135" s="1"/>
      <c r="B135" s="1"/>
      <c r="C135" s="1"/>
      <c r="D135" s="1"/>
      <c r="E135" s="1"/>
      <c r="F135" s="1"/>
      <c r="G135" s="1"/>
      <c r="H135" s="1"/>
      <c r="I135" s="2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x14ac:dyDescent="0.2">
      <c r="A136" s="1"/>
      <c r="B136" s="1"/>
      <c r="C136" s="1"/>
      <c r="D136" s="1"/>
      <c r="E136" s="1"/>
      <c r="F136" s="1"/>
      <c r="G136" s="1"/>
      <c r="H136" s="1"/>
      <c r="I136" s="2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x14ac:dyDescent="0.2">
      <c r="A137" s="1"/>
      <c r="B137" s="1"/>
      <c r="C137" s="1"/>
      <c r="D137" s="1"/>
      <c r="E137" s="1"/>
      <c r="F137" s="1"/>
      <c r="G137" s="1"/>
      <c r="H137" s="1"/>
      <c r="I137" s="2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x14ac:dyDescent="0.2">
      <c r="A138" s="1"/>
      <c r="B138" s="1"/>
      <c r="C138" s="1"/>
      <c r="D138" s="1"/>
      <c r="E138" s="1"/>
      <c r="F138" s="1"/>
      <c r="G138" s="1"/>
      <c r="H138" s="1"/>
      <c r="I138" s="2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x14ac:dyDescent="0.2">
      <c r="A139" s="1"/>
      <c r="B139" s="1"/>
      <c r="C139" s="1"/>
      <c r="D139" s="1"/>
      <c r="E139" s="1"/>
      <c r="F139" s="1"/>
      <c r="G139" s="1"/>
      <c r="H139" s="1"/>
      <c r="I139" s="2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x14ac:dyDescent="0.2">
      <c r="A140" s="1"/>
      <c r="B140" s="1"/>
      <c r="C140" s="1"/>
      <c r="D140" s="1"/>
      <c r="E140" s="1"/>
      <c r="F140" s="1"/>
      <c r="G140" s="1"/>
      <c r="H140" s="1"/>
      <c r="I140" s="2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x14ac:dyDescent="0.2">
      <c r="A141" s="1"/>
      <c r="B141" s="1"/>
      <c r="C141" s="1"/>
      <c r="D141" s="1"/>
      <c r="E141" s="1"/>
      <c r="F141" s="1"/>
      <c r="G141" s="1"/>
      <c r="H141" s="1"/>
      <c r="I141" s="2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x14ac:dyDescent="0.2">
      <c r="A142" s="1"/>
      <c r="B142" s="1"/>
      <c r="C142" s="1"/>
      <c r="D142" s="1"/>
      <c r="E142" s="1"/>
      <c r="F142" s="1"/>
      <c r="G142" s="1"/>
      <c r="H142" s="1"/>
      <c r="I142" s="2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x14ac:dyDescent="0.2">
      <c r="A143" s="1"/>
      <c r="B143" s="1"/>
      <c r="C143" s="1"/>
      <c r="D143" s="1"/>
      <c r="E143" s="1"/>
      <c r="F143" s="1"/>
      <c r="G143" s="1"/>
      <c r="H143" s="1"/>
      <c r="I143" s="2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x14ac:dyDescent="0.2">
      <c r="A144" s="1"/>
      <c r="B144" s="1"/>
      <c r="C144" s="1"/>
      <c r="D144" s="1"/>
      <c r="E144" s="1"/>
      <c r="F144" s="1"/>
      <c r="G144" s="1"/>
      <c r="H144" s="1"/>
      <c r="I144" s="2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x14ac:dyDescent="0.2">
      <c r="A145" s="1"/>
      <c r="B145" s="1"/>
      <c r="C145" s="1"/>
      <c r="D145" s="1"/>
      <c r="E145" s="1"/>
      <c r="F145" s="1"/>
      <c r="G145" s="1"/>
      <c r="H145" s="1"/>
      <c r="I145" s="2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x14ac:dyDescent="0.2">
      <c r="A146" s="1"/>
      <c r="B146" s="1"/>
      <c r="C146" s="1"/>
      <c r="D146" s="1"/>
      <c r="E146" s="1"/>
      <c r="F146" s="1"/>
      <c r="G146" s="1"/>
      <c r="H146" s="1"/>
      <c r="I146" s="2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x14ac:dyDescent="0.2">
      <c r="A147" s="1"/>
      <c r="B147" s="1"/>
      <c r="C147" s="1"/>
      <c r="D147" s="1"/>
      <c r="E147" s="1"/>
      <c r="F147" s="1"/>
      <c r="G147" s="1"/>
      <c r="H147" s="1"/>
      <c r="I147" s="2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x14ac:dyDescent="0.2">
      <c r="A148" s="1"/>
      <c r="B148" s="1"/>
      <c r="C148" s="1"/>
      <c r="D148" s="1"/>
      <c r="E148" s="1"/>
      <c r="F148" s="1"/>
      <c r="G148" s="1"/>
      <c r="H148" s="1"/>
      <c r="I148" s="2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x14ac:dyDescent="0.2">
      <c r="A149" s="1"/>
      <c r="B149" s="1"/>
      <c r="C149" s="1"/>
      <c r="D149" s="1"/>
      <c r="E149" s="1"/>
      <c r="F149" s="1"/>
      <c r="G149" s="1"/>
      <c r="H149" s="1"/>
      <c r="I149" s="2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x14ac:dyDescent="0.2">
      <c r="A150" s="1"/>
      <c r="B150" s="1"/>
      <c r="C150" s="1"/>
      <c r="D150" s="1"/>
      <c r="E150" s="1"/>
      <c r="F150" s="1"/>
      <c r="G150" s="1"/>
      <c r="H150" s="1"/>
      <c r="I150" s="2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x14ac:dyDescent="0.2">
      <c r="A151" s="1"/>
      <c r="B151" s="1"/>
      <c r="C151" s="1"/>
      <c r="D151" s="1"/>
      <c r="E151" s="1"/>
      <c r="F151" s="1"/>
      <c r="G151" s="1"/>
      <c r="H151" s="1"/>
      <c r="I151" s="2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x14ac:dyDescent="0.2">
      <c r="A152" s="1"/>
      <c r="B152" s="1"/>
      <c r="C152" s="1"/>
      <c r="D152" s="1"/>
      <c r="E152" s="1"/>
      <c r="F152" s="1"/>
      <c r="G152" s="1"/>
      <c r="H152" s="1"/>
      <c r="I152" s="2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x14ac:dyDescent="0.2">
      <c r="A153" s="1"/>
      <c r="B153" s="1"/>
      <c r="C153" s="1"/>
      <c r="D153" s="1"/>
      <c r="E153" s="1"/>
      <c r="F153" s="1"/>
      <c r="G153" s="1"/>
      <c r="H153" s="1"/>
      <c r="I153" s="2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x14ac:dyDescent="0.2">
      <c r="A154" s="1"/>
      <c r="B154" s="1"/>
      <c r="C154" s="1"/>
      <c r="D154" s="1"/>
      <c r="E154" s="1"/>
      <c r="F154" s="1"/>
      <c r="G154" s="1"/>
      <c r="H154" s="1"/>
      <c r="I154" s="2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x14ac:dyDescent="0.2">
      <c r="A155" s="1"/>
      <c r="B155" s="1"/>
      <c r="C155" s="1"/>
      <c r="D155" s="1"/>
      <c r="E155" s="1"/>
      <c r="F155" s="1"/>
      <c r="G155" s="1"/>
      <c r="H155" s="1"/>
      <c r="I155" s="2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x14ac:dyDescent="0.2">
      <c r="A156" s="1"/>
      <c r="B156" s="1"/>
      <c r="C156" s="1"/>
      <c r="D156" s="1"/>
      <c r="E156" s="1"/>
      <c r="F156" s="1"/>
      <c r="G156" s="1"/>
      <c r="H156" s="1"/>
      <c r="I156" s="2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x14ac:dyDescent="0.2">
      <c r="A157" s="1"/>
      <c r="B157" s="1"/>
      <c r="C157" s="1"/>
      <c r="D157" s="1"/>
      <c r="E157" s="1"/>
      <c r="F157" s="1"/>
      <c r="G157" s="1"/>
      <c r="H157" s="1"/>
      <c r="I157" s="2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x14ac:dyDescent="0.2">
      <c r="A158" s="1"/>
      <c r="B158" s="1"/>
      <c r="C158" s="1"/>
      <c r="D158" s="1"/>
      <c r="E158" s="1"/>
      <c r="F158" s="1"/>
      <c r="G158" s="1"/>
      <c r="H158" s="1"/>
      <c r="I158" s="2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x14ac:dyDescent="0.2">
      <c r="A159" s="1"/>
      <c r="B159" s="1"/>
      <c r="C159" s="1"/>
      <c r="D159" s="1"/>
      <c r="E159" s="1"/>
      <c r="F159" s="1"/>
      <c r="G159" s="1"/>
      <c r="H159" s="1"/>
      <c r="I159" s="2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x14ac:dyDescent="0.2">
      <c r="A160" s="1"/>
      <c r="B160" s="1"/>
      <c r="C160" s="1"/>
      <c r="D160" s="1"/>
      <c r="E160" s="1"/>
      <c r="F160" s="1"/>
      <c r="G160" s="1"/>
      <c r="H160" s="1"/>
      <c r="I160" s="2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x14ac:dyDescent="0.2">
      <c r="A161" s="1"/>
      <c r="B161" s="1"/>
      <c r="C161" s="1"/>
      <c r="D161" s="1"/>
      <c r="E161" s="1"/>
      <c r="F161" s="1"/>
      <c r="G161" s="1"/>
      <c r="H161" s="1"/>
      <c r="I161" s="2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x14ac:dyDescent="0.2">
      <c r="A162" s="1"/>
      <c r="B162" s="1"/>
      <c r="C162" s="1"/>
      <c r="D162" s="1"/>
      <c r="E162" s="1"/>
      <c r="F162" s="1"/>
      <c r="G162" s="1"/>
      <c r="H162" s="1"/>
      <c r="I162" s="2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x14ac:dyDescent="0.2">
      <c r="A163" s="1"/>
      <c r="B163" s="1"/>
      <c r="C163" s="1"/>
      <c r="D163" s="1"/>
      <c r="E163" s="1"/>
      <c r="F163" s="1"/>
      <c r="G163" s="1"/>
      <c r="H163" s="1"/>
      <c r="I163" s="2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x14ac:dyDescent="0.2">
      <c r="A164" s="1"/>
      <c r="B164" s="1"/>
      <c r="C164" s="1"/>
      <c r="D164" s="1"/>
      <c r="E164" s="1"/>
      <c r="F164" s="1"/>
      <c r="G164" s="1"/>
      <c r="H164" s="1"/>
      <c r="I164" s="2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x14ac:dyDescent="0.2">
      <c r="A165" s="1"/>
      <c r="B165" s="1"/>
      <c r="C165" s="1"/>
      <c r="D165" s="1"/>
      <c r="E165" s="1"/>
      <c r="F165" s="1"/>
      <c r="G165" s="1"/>
      <c r="H165" s="1"/>
      <c r="I165" s="2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x14ac:dyDescent="0.2">
      <c r="A166" s="1"/>
      <c r="B166" s="1"/>
      <c r="C166" s="1"/>
      <c r="D166" s="1"/>
      <c r="E166" s="1"/>
      <c r="F166" s="1"/>
      <c r="G166" s="1"/>
      <c r="H166" s="1"/>
      <c r="I166" s="2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x14ac:dyDescent="0.2">
      <c r="A167" s="1"/>
      <c r="B167" s="1"/>
      <c r="C167" s="1"/>
      <c r="D167" s="1"/>
      <c r="E167" s="1"/>
      <c r="F167" s="1"/>
      <c r="G167" s="1"/>
      <c r="H167" s="1"/>
      <c r="I167" s="2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x14ac:dyDescent="0.2">
      <c r="A168" s="1"/>
      <c r="B168" s="1"/>
      <c r="C168" s="1"/>
      <c r="D168" s="1"/>
      <c r="E168" s="1"/>
      <c r="F168" s="1"/>
      <c r="G168" s="1"/>
      <c r="H168" s="1"/>
      <c r="I168" s="2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x14ac:dyDescent="0.2">
      <c r="A169" s="1"/>
      <c r="B169" s="1"/>
      <c r="C169" s="1"/>
      <c r="D169" s="1"/>
      <c r="E169" s="1"/>
      <c r="F169" s="1"/>
      <c r="G169" s="1"/>
      <c r="H169" s="1"/>
      <c r="I169" s="2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x14ac:dyDescent="0.2">
      <c r="A170" s="1"/>
      <c r="B170" s="1"/>
      <c r="C170" s="1"/>
      <c r="D170" s="1"/>
      <c r="E170" s="1"/>
      <c r="F170" s="1"/>
      <c r="G170" s="1"/>
      <c r="H170" s="1"/>
      <c r="I170" s="2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x14ac:dyDescent="0.2">
      <c r="A171" s="1"/>
      <c r="B171" s="1"/>
      <c r="C171" s="1"/>
      <c r="D171" s="1"/>
      <c r="E171" s="1"/>
      <c r="F171" s="1"/>
      <c r="G171" s="1"/>
      <c r="H171" s="1"/>
      <c r="I171" s="2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x14ac:dyDescent="0.2">
      <c r="A172" s="1"/>
      <c r="B172" s="1"/>
      <c r="C172" s="1"/>
      <c r="D172" s="1"/>
      <c r="E172" s="1"/>
      <c r="F172" s="1"/>
      <c r="G172" s="1"/>
      <c r="H172" s="1"/>
      <c r="I172" s="2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x14ac:dyDescent="0.2">
      <c r="A173" s="1"/>
      <c r="B173" s="1"/>
      <c r="C173" s="1"/>
      <c r="D173" s="1"/>
      <c r="E173" s="1"/>
      <c r="F173" s="1"/>
      <c r="G173" s="1"/>
      <c r="H173" s="1"/>
      <c r="I173" s="2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x14ac:dyDescent="0.2">
      <c r="A174" s="1"/>
      <c r="B174" s="1"/>
      <c r="C174" s="1"/>
      <c r="D174" s="1"/>
      <c r="E174" s="1"/>
      <c r="F174" s="1"/>
      <c r="G174" s="1"/>
      <c r="H174" s="1"/>
      <c r="I174" s="2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x14ac:dyDescent="0.2">
      <c r="A175" s="1"/>
      <c r="B175" s="1"/>
      <c r="C175" s="1"/>
      <c r="D175" s="1"/>
      <c r="E175" s="1"/>
      <c r="F175" s="1"/>
      <c r="G175" s="1"/>
      <c r="H175" s="1"/>
      <c r="I175" s="2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x14ac:dyDescent="0.2">
      <c r="A176" s="1"/>
      <c r="B176" s="1"/>
      <c r="C176" s="1"/>
      <c r="D176" s="1"/>
      <c r="E176" s="1"/>
      <c r="F176" s="1"/>
      <c r="G176" s="1"/>
      <c r="H176" s="1"/>
      <c r="I176" s="2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x14ac:dyDescent="0.2">
      <c r="A177" s="1"/>
      <c r="B177" s="1"/>
      <c r="C177" s="1"/>
      <c r="D177" s="1"/>
      <c r="E177" s="1"/>
      <c r="F177" s="1"/>
      <c r="G177" s="1"/>
      <c r="H177" s="1"/>
      <c r="I177" s="2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x14ac:dyDescent="0.2">
      <c r="A178" s="1"/>
      <c r="B178" s="1"/>
      <c r="C178" s="1"/>
      <c r="D178" s="1"/>
      <c r="E178" s="1"/>
      <c r="F178" s="1"/>
      <c r="G178" s="1"/>
      <c r="H178" s="1"/>
      <c r="I178" s="2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x14ac:dyDescent="0.2">
      <c r="A179" s="1"/>
      <c r="B179" s="1"/>
      <c r="C179" s="1"/>
      <c r="D179" s="1"/>
      <c r="E179" s="1"/>
      <c r="F179" s="1"/>
      <c r="G179" s="1"/>
      <c r="H179" s="1"/>
      <c r="I179" s="2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x14ac:dyDescent="0.2">
      <c r="A180" s="1"/>
      <c r="B180" s="1"/>
      <c r="C180" s="1"/>
      <c r="D180" s="1"/>
      <c r="E180" s="1"/>
      <c r="F180" s="1"/>
      <c r="G180" s="1"/>
      <c r="H180" s="1"/>
      <c r="I180" s="2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x14ac:dyDescent="0.2">
      <c r="A181" s="1"/>
      <c r="B181" s="1"/>
      <c r="C181" s="1"/>
      <c r="D181" s="1"/>
      <c r="E181" s="1"/>
      <c r="F181" s="1"/>
      <c r="G181" s="1"/>
      <c r="H181" s="1"/>
      <c r="I181" s="2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x14ac:dyDescent="0.2">
      <c r="A182" s="1"/>
      <c r="B182" s="1"/>
      <c r="C182" s="1"/>
      <c r="D182" s="1"/>
      <c r="E182" s="1"/>
      <c r="F182" s="1"/>
      <c r="G182" s="1"/>
      <c r="H182" s="1"/>
      <c r="I182" s="2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x14ac:dyDescent="0.2">
      <c r="A183" s="1"/>
      <c r="B183" s="1"/>
      <c r="C183" s="1"/>
      <c r="D183" s="1"/>
      <c r="E183" s="1"/>
      <c r="F183" s="1"/>
      <c r="G183" s="1"/>
      <c r="H183" s="1"/>
      <c r="I183" s="2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x14ac:dyDescent="0.2">
      <c r="A184" s="1"/>
      <c r="B184" s="1"/>
      <c r="C184" s="1"/>
      <c r="D184" s="1"/>
      <c r="E184" s="1"/>
      <c r="F184" s="1"/>
      <c r="G184" s="1"/>
      <c r="H184" s="1"/>
      <c r="I184" s="2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x14ac:dyDescent="0.2">
      <c r="A185" s="1"/>
      <c r="B185" s="1"/>
      <c r="C185" s="1"/>
      <c r="D185" s="1"/>
      <c r="E185" s="1"/>
      <c r="F185" s="1"/>
      <c r="G185" s="1"/>
      <c r="H185" s="1"/>
      <c r="I185" s="2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x14ac:dyDescent="0.2">
      <c r="A186" s="1"/>
      <c r="B186" s="1"/>
      <c r="C186" s="1"/>
      <c r="D186" s="1"/>
      <c r="E186" s="1"/>
      <c r="F186" s="1"/>
      <c r="G186" s="1"/>
      <c r="H186" s="1"/>
      <c r="I186" s="2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x14ac:dyDescent="0.2">
      <c r="A187" s="1"/>
      <c r="B187" s="1"/>
      <c r="C187" s="1"/>
      <c r="D187" s="1"/>
      <c r="E187" s="1"/>
      <c r="F187" s="1"/>
      <c r="G187" s="1"/>
      <c r="H187" s="1"/>
      <c r="I187" s="2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x14ac:dyDescent="0.2">
      <c r="A188" s="1"/>
      <c r="B188" s="1"/>
      <c r="C188" s="1"/>
      <c r="D188" s="1"/>
      <c r="E188" s="1"/>
      <c r="F188" s="1"/>
      <c r="G188" s="1"/>
      <c r="H188" s="1"/>
      <c r="I188" s="2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x14ac:dyDescent="0.2">
      <c r="A189" s="1"/>
      <c r="B189" s="1"/>
      <c r="C189" s="1"/>
      <c r="D189" s="1"/>
      <c r="E189" s="1"/>
      <c r="F189" s="1"/>
      <c r="G189" s="1"/>
      <c r="H189" s="1"/>
      <c r="I189" s="2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x14ac:dyDescent="0.2">
      <c r="A190" s="1"/>
      <c r="B190" s="1"/>
      <c r="C190" s="1"/>
      <c r="D190" s="1"/>
      <c r="E190" s="1"/>
      <c r="F190" s="1"/>
      <c r="G190" s="1"/>
      <c r="H190" s="1"/>
      <c r="I190" s="2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x14ac:dyDescent="0.2">
      <c r="A191" s="1"/>
      <c r="B191" s="1"/>
      <c r="C191" s="1"/>
      <c r="D191" s="1"/>
      <c r="E191" s="1"/>
      <c r="F191" s="1"/>
      <c r="G191" s="1"/>
      <c r="H191" s="1"/>
      <c r="I191" s="2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x14ac:dyDescent="0.2">
      <c r="A192" s="1"/>
      <c r="B192" s="1"/>
      <c r="C192" s="1"/>
      <c r="D192" s="1"/>
      <c r="E192" s="1"/>
      <c r="F192" s="1"/>
      <c r="G192" s="1"/>
      <c r="H192" s="1"/>
      <c r="I192" s="2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x14ac:dyDescent="0.2">
      <c r="A193" s="1"/>
      <c r="B193" s="1"/>
      <c r="C193" s="1"/>
      <c r="D193" s="1"/>
      <c r="E193" s="1"/>
      <c r="F193" s="1"/>
      <c r="G193" s="1"/>
      <c r="H193" s="1"/>
      <c r="I193" s="2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x14ac:dyDescent="0.2">
      <c r="A194" s="1"/>
      <c r="B194" s="1"/>
      <c r="C194" s="1"/>
      <c r="D194" s="1"/>
      <c r="E194" s="1"/>
      <c r="F194" s="1"/>
      <c r="G194" s="1"/>
      <c r="H194" s="1"/>
      <c r="I194" s="2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x14ac:dyDescent="0.2">
      <c r="A195" s="1"/>
      <c r="B195" s="1"/>
      <c r="C195" s="1"/>
      <c r="D195" s="1"/>
      <c r="E195" s="1"/>
      <c r="F195" s="1"/>
      <c r="G195" s="1"/>
      <c r="H195" s="1"/>
      <c r="I195" s="2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x14ac:dyDescent="0.2">
      <c r="A196" s="1"/>
      <c r="B196" s="1"/>
      <c r="C196" s="1"/>
      <c r="D196" s="1"/>
      <c r="E196" s="1"/>
      <c r="F196" s="1"/>
      <c r="G196" s="1"/>
      <c r="H196" s="1"/>
      <c r="I196" s="2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x14ac:dyDescent="0.2">
      <c r="A197" s="1"/>
      <c r="B197" s="1"/>
      <c r="C197" s="1"/>
      <c r="D197" s="1"/>
      <c r="E197" s="1"/>
      <c r="F197" s="1"/>
      <c r="G197" s="1"/>
      <c r="H197" s="1"/>
      <c r="I197" s="2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x14ac:dyDescent="0.2">
      <c r="A198" s="1"/>
      <c r="B198" s="1"/>
      <c r="C198" s="1"/>
      <c r="D198" s="1"/>
      <c r="E198" s="1"/>
      <c r="F198" s="1"/>
      <c r="G198" s="1"/>
      <c r="H198" s="1"/>
      <c r="I198" s="2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x14ac:dyDescent="0.2">
      <c r="A199" s="1"/>
      <c r="B199" s="1"/>
      <c r="C199" s="1"/>
      <c r="D199" s="1"/>
      <c r="E199" s="1"/>
      <c r="F199" s="1"/>
      <c r="G199" s="1"/>
      <c r="H199" s="1"/>
      <c r="I199" s="2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x14ac:dyDescent="0.2">
      <c r="A200" s="1"/>
      <c r="B200" s="1"/>
      <c r="C200" s="1"/>
      <c r="D200" s="1"/>
      <c r="E200" s="1"/>
      <c r="F200" s="1"/>
      <c r="G200" s="1"/>
      <c r="H200" s="1"/>
      <c r="I200" s="2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x14ac:dyDescent="0.2">
      <c r="A201" s="1"/>
      <c r="B201" s="1"/>
      <c r="C201" s="1"/>
      <c r="D201" s="1"/>
      <c r="E201" s="1"/>
      <c r="F201" s="1"/>
      <c r="G201" s="1"/>
      <c r="H201" s="1"/>
      <c r="I201" s="2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x14ac:dyDescent="0.2">
      <c r="A202" s="1"/>
      <c r="B202" s="1"/>
      <c r="C202" s="1"/>
      <c r="D202" s="1"/>
      <c r="E202" s="1"/>
      <c r="F202" s="1"/>
      <c r="G202" s="1"/>
      <c r="H202" s="1"/>
      <c r="I202" s="2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x14ac:dyDescent="0.2">
      <c r="A203" s="1"/>
      <c r="B203" s="1"/>
      <c r="C203" s="1"/>
      <c r="D203" s="1"/>
      <c r="E203" s="1"/>
      <c r="F203" s="1"/>
      <c r="G203" s="1"/>
      <c r="H203" s="1"/>
      <c r="I203" s="2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x14ac:dyDescent="0.2">
      <c r="A204" s="1"/>
      <c r="B204" s="1"/>
      <c r="C204" s="1"/>
      <c r="D204" s="1"/>
      <c r="E204" s="1"/>
      <c r="F204" s="1"/>
      <c r="G204" s="1"/>
      <c r="H204" s="1"/>
      <c r="I204" s="2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x14ac:dyDescent="0.2">
      <c r="A205" s="1"/>
      <c r="B205" s="1"/>
      <c r="C205" s="1"/>
      <c r="D205" s="1"/>
      <c r="E205" s="1"/>
      <c r="F205" s="1"/>
      <c r="G205" s="1"/>
      <c r="H205" s="1"/>
      <c r="I205" s="2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x14ac:dyDescent="0.2">
      <c r="A206" s="1"/>
      <c r="B206" s="1"/>
      <c r="C206" s="1"/>
      <c r="D206" s="1"/>
      <c r="E206" s="1"/>
      <c r="F206" s="1"/>
      <c r="G206" s="1"/>
      <c r="H206" s="1"/>
      <c r="I206" s="2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x14ac:dyDescent="0.2">
      <c r="A207" s="1"/>
      <c r="B207" s="1"/>
      <c r="C207" s="1"/>
      <c r="D207" s="1"/>
      <c r="E207" s="1"/>
      <c r="F207" s="1"/>
      <c r="G207" s="1"/>
      <c r="H207" s="1"/>
      <c r="I207" s="2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x14ac:dyDescent="0.2">
      <c r="A208" s="1"/>
      <c r="B208" s="1"/>
      <c r="C208" s="1"/>
      <c r="D208" s="1"/>
      <c r="E208" s="1"/>
      <c r="F208" s="1"/>
      <c r="G208" s="1"/>
      <c r="H208" s="1"/>
      <c r="I208" s="2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x14ac:dyDescent="0.2">
      <c r="A209" s="1"/>
      <c r="B209" s="1"/>
      <c r="C209" s="1"/>
      <c r="D209" s="1"/>
      <c r="E209" s="1"/>
      <c r="F209" s="1"/>
      <c r="G209" s="1"/>
      <c r="H209" s="1"/>
      <c r="I209" s="2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x14ac:dyDescent="0.2">
      <c r="A210" s="1"/>
      <c r="B210" s="1"/>
      <c r="C210" s="1"/>
      <c r="D210" s="1"/>
      <c r="E210" s="1"/>
      <c r="F210" s="1"/>
      <c r="G210" s="1"/>
      <c r="H210" s="1"/>
      <c r="I210" s="2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x14ac:dyDescent="0.2">
      <c r="A211" s="1"/>
      <c r="B211" s="1"/>
      <c r="C211" s="1"/>
      <c r="D211" s="1"/>
      <c r="E211" s="1"/>
      <c r="F211" s="1"/>
      <c r="G211" s="1"/>
      <c r="H211" s="1"/>
      <c r="I211" s="2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x14ac:dyDescent="0.2">
      <c r="A212" s="1"/>
      <c r="B212" s="1"/>
      <c r="C212" s="1"/>
      <c r="D212" s="1"/>
      <c r="E212" s="1"/>
      <c r="F212" s="1"/>
      <c r="G212" s="1"/>
      <c r="H212" s="1"/>
      <c r="I212" s="2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x14ac:dyDescent="0.2">
      <c r="A213" s="1"/>
      <c r="B213" s="1"/>
      <c r="C213" s="1"/>
      <c r="D213" s="1"/>
      <c r="E213" s="1"/>
      <c r="F213" s="1"/>
      <c r="G213" s="1"/>
      <c r="H213" s="1"/>
      <c r="I213" s="2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x14ac:dyDescent="0.2">
      <c r="A214" s="1"/>
      <c r="B214" s="1"/>
      <c r="C214" s="1"/>
      <c r="D214" s="1"/>
      <c r="E214" s="1"/>
      <c r="F214" s="1"/>
      <c r="G214" s="1"/>
      <c r="H214" s="1"/>
      <c r="I214" s="2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x14ac:dyDescent="0.2">
      <c r="A215" s="1"/>
      <c r="B215" s="1"/>
      <c r="C215" s="1"/>
      <c r="D215" s="1"/>
      <c r="E215" s="1"/>
      <c r="F215" s="1"/>
      <c r="G215" s="1"/>
      <c r="H215" s="1"/>
      <c r="I215" s="2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x14ac:dyDescent="0.2">
      <c r="A216" s="1"/>
      <c r="B216" s="1"/>
      <c r="C216" s="1"/>
      <c r="D216" s="1"/>
      <c r="E216" s="1"/>
      <c r="F216" s="1"/>
      <c r="G216" s="1"/>
      <c r="H216" s="1"/>
      <c r="I216" s="2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x14ac:dyDescent="0.2">
      <c r="A217" s="1"/>
      <c r="B217" s="1"/>
      <c r="C217" s="1"/>
      <c r="D217" s="1"/>
      <c r="E217" s="1"/>
      <c r="F217" s="1"/>
      <c r="G217" s="1"/>
      <c r="H217" s="1"/>
      <c r="I217" s="2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x14ac:dyDescent="0.2">
      <c r="A218" s="1"/>
      <c r="B218" s="1"/>
      <c r="C218" s="1"/>
      <c r="D218" s="1"/>
      <c r="E218" s="1"/>
      <c r="F218" s="1"/>
      <c r="G218" s="1"/>
      <c r="H218" s="1"/>
      <c r="I218" s="2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x14ac:dyDescent="0.2">
      <c r="A219" s="1"/>
      <c r="B219" s="1"/>
      <c r="C219" s="1"/>
      <c r="D219" s="1"/>
      <c r="E219" s="1"/>
      <c r="F219" s="1"/>
      <c r="G219" s="1"/>
      <c r="H219" s="1"/>
      <c r="I219" s="2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x14ac:dyDescent="0.2">
      <c r="A220" s="1"/>
      <c r="B220" s="1"/>
      <c r="C220" s="1"/>
      <c r="D220" s="1"/>
      <c r="E220" s="1"/>
      <c r="F220" s="1"/>
      <c r="G220" s="1"/>
      <c r="H220" s="1"/>
      <c r="I220" s="2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x14ac:dyDescent="0.2">
      <c r="A221" s="1"/>
      <c r="B221" s="1"/>
      <c r="C221" s="1"/>
      <c r="D221" s="1"/>
      <c r="E221" s="1"/>
      <c r="F221" s="1"/>
      <c r="G221" s="1"/>
      <c r="H221" s="1"/>
      <c r="I221" s="2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x14ac:dyDescent="0.2">
      <c r="A222" s="1"/>
      <c r="B222" s="1"/>
      <c r="C222" s="1"/>
      <c r="D222" s="1"/>
      <c r="E222" s="1"/>
      <c r="F222" s="1"/>
      <c r="G222" s="1"/>
      <c r="H222" s="1"/>
      <c r="I222" s="2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x14ac:dyDescent="0.2">
      <c r="A223" s="1"/>
      <c r="B223" s="1"/>
      <c r="C223" s="1"/>
      <c r="D223" s="1"/>
      <c r="E223" s="1"/>
      <c r="F223" s="1"/>
      <c r="G223" s="1"/>
      <c r="H223" s="1"/>
      <c r="I223" s="2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x14ac:dyDescent="0.2">
      <c r="A224" s="1"/>
      <c r="B224" s="1"/>
      <c r="C224" s="1"/>
      <c r="D224" s="1"/>
      <c r="E224" s="1"/>
      <c r="F224" s="1"/>
      <c r="G224" s="1"/>
      <c r="H224" s="1"/>
      <c r="I224" s="2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x14ac:dyDescent="0.2">
      <c r="A225" s="1"/>
      <c r="B225" s="1"/>
      <c r="C225" s="1"/>
      <c r="D225" s="1"/>
      <c r="E225" s="1"/>
      <c r="F225" s="1"/>
      <c r="G225" s="1"/>
      <c r="H225" s="1"/>
      <c r="I225" s="2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x14ac:dyDescent="0.2">
      <c r="A226" s="1"/>
      <c r="B226" s="1"/>
      <c r="C226" s="1"/>
      <c r="D226" s="1"/>
      <c r="E226" s="1"/>
      <c r="F226" s="1"/>
      <c r="G226" s="1"/>
      <c r="H226" s="1"/>
      <c r="I226" s="2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x14ac:dyDescent="0.2">
      <c r="A227" s="1"/>
      <c r="B227" s="1"/>
      <c r="C227" s="1"/>
      <c r="D227" s="1"/>
      <c r="E227" s="1"/>
      <c r="F227" s="1"/>
      <c r="G227" s="1"/>
      <c r="H227" s="1"/>
      <c r="I227" s="2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x14ac:dyDescent="0.2">
      <c r="A228" s="1"/>
      <c r="B228" s="1"/>
      <c r="C228" s="1"/>
      <c r="D228" s="1"/>
      <c r="E228" s="1"/>
      <c r="F228" s="1"/>
      <c r="G228" s="1"/>
      <c r="H228" s="1"/>
      <c r="I228" s="2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x14ac:dyDescent="0.2">
      <c r="A229" s="1"/>
      <c r="B229" s="1"/>
      <c r="C229" s="1"/>
      <c r="D229" s="1"/>
      <c r="E229" s="1"/>
      <c r="F229" s="1"/>
      <c r="G229" s="1"/>
      <c r="H229" s="1"/>
      <c r="I229" s="2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x14ac:dyDescent="0.2">
      <c r="A230" s="1"/>
      <c r="B230" s="1"/>
      <c r="C230" s="1"/>
      <c r="D230" s="1"/>
      <c r="E230" s="1"/>
      <c r="F230" s="1"/>
      <c r="G230" s="1"/>
      <c r="H230" s="1"/>
      <c r="I230" s="2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x14ac:dyDescent="0.2">
      <c r="A231" s="1"/>
      <c r="B231" s="1"/>
      <c r="C231" s="1"/>
      <c r="D231" s="1"/>
      <c r="E231" s="1"/>
      <c r="F231" s="1"/>
      <c r="G231" s="1"/>
      <c r="H231" s="1"/>
      <c r="I231" s="2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x14ac:dyDescent="0.2">
      <c r="A232" s="1"/>
      <c r="B232" s="1"/>
      <c r="C232" s="1"/>
      <c r="D232" s="1"/>
      <c r="E232" s="1"/>
      <c r="F232" s="1"/>
      <c r="G232" s="1"/>
      <c r="H232" s="1"/>
      <c r="I232" s="2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x14ac:dyDescent="0.2">
      <c r="A233" s="1"/>
      <c r="B233" s="1"/>
      <c r="C233" s="1"/>
      <c r="D233" s="1"/>
      <c r="E233" s="1"/>
      <c r="F233" s="1"/>
      <c r="G233" s="1"/>
      <c r="H233" s="1"/>
      <c r="I233" s="2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x14ac:dyDescent="0.2">
      <c r="A234" s="1"/>
      <c r="B234" s="1"/>
      <c r="C234" s="1"/>
      <c r="D234" s="1"/>
      <c r="E234" s="1"/>
      <c r="F234" s="1"/>
      <c r="G234" s="1"/>
      <c r="H234" s="1"/>
      <c r="I234" s="2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x14ac:dyDescent="0.2">
      <c r="A235" s="1"/>
      <c r="B235" s="1"/>
      <c r="C235" s="1"/>
      <c r="D235" s="1"/>
      <c r="E235" s="1"/>
      <c r="F235" s="1"/>
      <c r="G235" s="1"/>
      <c r="H235" s="1"/>
      <c r="I235" s="2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x14ac:dyDescent="0.2">
      <c r="A236" s="1"/>
      <c r="B236" s="1"/>
      <c r="C236" s="1"/>
      <c r="D236" s="1"/>
      <c r="E236" s="1"/>
      <c r="F236" s="1"/>
      <c r="G236" s="1"/>
      <c r="H236" s="1"/>
      <c r="I236" s="2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x14ac:dyDescent="0.2">
      <c r="A237" s="1"/>
      <c r="B237" s="1"/>
      <c r="C237" s="1"/>
      <c r="D237" s="1"/>
      <c r="E237" s="1"/>
      <c r="F237" s="1"/>
      <c r="G237" s="1"/>
      <c r="H237" s="1"/>
      <c r="I237" s="2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x14ac:dyDescent="0.2">
      <c r="A238" s="1"/>
      <c r="B238" s="1"/>
      <c r="C238" s="1"/>
      <c r="D238" s="1"/>
      <c r="E238" s="1"/>
      <c r="F238" s="1"/>
      <c r="G238" s="1"/>
      <c r="H238" s="1"/>
      <c r="I238" s="2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x14ac:dyDescent="0.2">
      <c r="A239" s="1"/>
      <c r="B239" s="1"/>
      <c r="C239" s="1"/>
      <c r="D239" s="1"/>
      <c r="E239" s="1"/>
      <c r="F239" s="1"/>
      <c r="G239" s="1"/>
      <c r="H239" s="1"/>
      <c r="I239" s="2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x14ac:dyDescent="0.2">
      <c r="A240" s="1"/>
      <c r="B240" s="1"/>
      <c r="C240" s="1"/>
      <c r="D240" s="1"/>
      <c r="E240" s="1"/>
      <c r="F240" s="1"/>
      <c r="G240" s="1"/>
      <c r="H240" s="1"/>
      <c r="I240" s="2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x14ac:dyDescent="0.2">
      <c r="A241" s="1"/>
      <c r="B241" s="1"/>
      <c r="C241" s="1"/>
      <c r="D241" s="1"/>
      <c r="E241" s="1"/>
      <c r="F241" s="1"/>
      <c r="G241" s="1"/>
      <c r="H241" s="1"/>
      <c r="I241" s="2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x14ac:dyDescent="0.2">
      <c r="A242" s="1"/>
      <c r="B242" s="1"/>
      <c r="C242" s="1"/>
      <c r="D242" s="1"/>
      <c r="E242" s="1"/>
      <c r="F242" s="1"/>
      <c r="G242" s="1"/>
      <c r="H242" s="1"/>
      <c r="I242" s="2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x14ac:dyDescent="0.2">
      <c r="A243" s="1"/>
      <c r="B243" s="1"/>
      <c r="C243" s="1"/>
      <c r="D243" s="1"/>
      <c r="E243" s="1"/>
      <c r="F243" s="1"/>
      <c r="G243" s="1"/>
      <c r="H243" s="1"/>
      <c r="I243" s="2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x14ac:dyDescent="0.2">
      <c r="A244" s="1"/>
      <c r="B244" s="1"/>
      <c r="C244" s="1"/>
      <c r="D244" s="1"/>
      <c r="E244" s="1"/>
      <c r="F244" s="1"/>
      <c r="G244" s="1"/>
      <c r="H244" s="1"/>
      <c r="I244" s="2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x14ac:dyDescent="0.2">
      <c r="A245" s="1"/>
      <c r="B245" s="1"/>
      <c r="C245" s="1"/>
      <c r="D245" s="1"/>
      <c r="E245" s="1"/>
      <c r="F245" s="1"/>
      <c r="G245" s="1"/>
      <c r="H245" s="1"/>
      <c r="I245" s="2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x14ac:dyDescent="0.2">
      <c r="A246" s="1"/>
      <c r="B246" s="1"/>
      <c r="C246" s="1"/>
      <c r="D246" s="1"/>
      <c r="E246" s="1"/>
      <c r="F246" s="1"/>
      <c r="G246" s="1"/>
      <c r="H246" s="1"/>
      <c r="I246" s="2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x14ac:dyDescent="0.2">
      <c r="A247" s="1"/>
      <c r="B247" s="1"/>
      <c r="C247" s="1"/>
      <c r="D247" s="1"/>
      <c r="E247" s="1"/>
      <c r="F247" s="1"/>
      <c r="G247" s="1"/>
      <c r="H247" s="1"/>
      <c r="I247" s="2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x14ac:dyDescent="0.2">
      <c r="A248" s="1"/>
      <c r="B248" s="1"/>
      <c r="C248" s="1"/>
      <c r="D248" s="1"/>
      <c r="E248" s="1"/>
      <c r="F248" s="1"/>
      <c r="G248" s="1"/>
      <c r="H248" s="1"/>
      <c r="I248" s="2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x14ac:dyDescent="0.2">
      <c r="A249" s="1"/>
      <c r="B249" s="1"/>
      <c r="C249" s="1"/>
      <c r="D249" s="1"/>
      <c r="E249" s="1"/>
      <c r="F249" s="1"/>
      <c r="G249" s="1"/>
      <c r="H249" s="1"/>
      <c r="I249" s="2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x14ac:dyDescent="0.2">
      <c r="A250" s="1"/>
      <c r="B250" s="1"/>
      <c r="C250" s="1"/>
      <c r="D250" s="1"/>
      <c r="E250" s="1"/>
      <c r="F250" s="1"/>
      <c r="G250" s="1"/>
      <c r="H250" s="1"/>
      <c r="I250" s="21"/>
      <c r="J250" s="1"/>
      <c r="K250" s="1"/>
      <c r="L250" s="1"/>
      <c r="M250" s="1"/>
      <c r="N250" s="1"/>
      <c r="O250" s="1"/>
      <c r="P250" s="1"/>
      <c r="Q250" s="1"/>
      <c r="R250" s="1"/>
    </row>
  </sheetData>
  <printOptions horizontalCentered="1"/>
  <pageMargins left="0.35433070866141736" right="0.23622047244094491" top="0.23622047244094491" bottom="0.23622047244094491" header="0" footer="0"/>
  <pageSetup paperSize="14" scale="75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RPJMD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Bernard Kecil</cp:lastModifiedBy>
  <dcterms:created xsi:type="dcterms:W3CDTF">2023-12-21T15:43:42Z</dcterms:created>
  <dcterms:modified xsi:type="dcterms:W3CDTF">2024-02-26T07:49:57Z</dcterms:modified>
</cp:coreProperties>
</file>